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CALÇAMENTO 2020" sheetId="12" r:id="rId1"/>
    <sheet name="MEM CALC 2020" sheetId="15" r:id="rId2"/>
  </sheets>
  <definedNames>
    <definedName name="_xlnm.Print_Area" localSheetId="0">'CALÇAMENTO 2020'!$A$1:$N$42</definedName>
    <definedName name="_xlnm.Print_Area" localSheetId="1">'MEM CALC 2020'!$A$1:$J$68</definedName>
    <definedName name="_xlnm.Print_Titles" localSheetId="0">'CALÇAMENTO 2020'!$1:$12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2"/>
  <c r="M22"/>
  <c r="M18"/>
  <c r="M14"/>
  <c r="N14" s="1"/>
  <c r="N15" s="1"/>
  <c r="C53" i="15"/>
  <c r="B57"/>
  <c r="J26" i="12" s="1"/>
  <c r="C42" i="15"/>
  <c r="C38"/>
  <c r="C27"/>
  <c r="C24"/>
  <c r="C20"/>
  <c r="B29" s="1"/>
  <c r="J18" i="12" s="1"/>
  <c r="A10" i="15"/>
  <c r="A9"/>
  <c r="B44"/>
  <c r="J22" i="12"/>
  <c r="N22" l="1"/>
  <c r="N23" s="1"/>
  <c r="N26"/>
  <c r="N27" s="1"/>
  <c r="N18"/>
  <c r="N19" s="1"/>
  <c r="N29" l="1"/>
</calcChain>
</file>

<file path=xl/sharedStrings.xml><?xml version="1.0" encoding="utf-8"?>
<sst xmlns="http://schemas.openxmlformats.org/spreadsheetml/2006/main" count="135" uniqueCount="82">
  <si>
    <t>ITEM</t>
  </si>
  <si>
    <t>QUANTIDADE</t>
  </si>
  <si>
    <t>VALOR</t>
  </si>
  <si>
    <t>1.1</t>
  </si>
  <si>
    <t xml:space="preserve">DISCRIMINAÇÃO DOS SERVIÇOS </t>
  </si>
  <si>
    <t>TOTAL</t>
  </si>
  <si>
    <t>CÓDIGO</t>
  </si>
  <si>
    <t>SETOP</t>
  </si>
  <si>
    <t>IIO-PLA-005</t>
  </si>
  <si>
    <t>URB-MFC-005</t>
  </si>
  <si>
    <t>VALOR UNIT.</t>
  </si>
  <si>
    <t>2.1</t>
  </si>
  <si>
    <t>IIO-001</t>
  </si>
  <si>
    <t>EXECUÇÃO DE CALÇAMENTO EM BLOQUETE - E = 8 CM - FCK = 35 MPA, INCLUINDO FORNECIMENTO E TRANSPORTE DE TODOS OS MATERIAIS, COLCHÃO DE ASSENTAMENTO E = 6 CM</t>
  </si>
  <si>
    <t>OBR-VIA-215</t>
  </si>
  <si>
    <t>M²</t>
  </si>
  <si>
    <t>M</t>
  </si>
  <si>
    <t>ESTADO DE MINAS GERAIS</t>
  </si>
  <si>
    <t>FORMA DE EXECUÇÃO:</t>
  </si>
  <si>
    <t>Sem LDI</t>
  </si>
  <si>
    <t>Com LDI</t>
  </si>
  <si>
    <t>LDI:</t>
  </si>
  <si>
    <t xml:space="preserve">TOTAL GERAL DA OBRA: </t>
  </si>
  <si>
    <t>OBR-001</t>
  </si>
  <si>
    <t>EXECUÇÃO DE SARJETA DE CONCRETO USINADO, MOLDADA IN LOCO EM TRECHO RETO, 30 CM BASE X 10 CM ALTURA. AF_06/2016</t>
  </si>
  <si>
    <t>GUIA DE MEIO-FIO, EM CONCRETO COM FCK 20MPA, PRÉ-MOLDADA, MFC-01 PADRÃO DEER-MG, DIMENSÕES (12X16,7X35)CM, EXCLUSIVE SARJETA, INCLUSIVE ESCAVAÇÃO, APILOAMENTO E TRANSPORTE COM RETIRADA DO MATERIAL ESCAVADO (EM CAÇAMBA)</t>
  </si>
  <si>
    <t>FORNECIMENTO E COLOCAÇÃO DE PLACA DE OBRA EM CHAPA GALVANIZADA (3,00X1,50M) - EM CHAPA GALVANIZADA 0,26 AFIXADAS COM REBITES 540 E PARAFUSOS 3/8, EM ESTRUTURA METÁLICA VIGA U 2" ENRIJECIDA COM METALON 20X20, SUPORTE EM EUCALIPTO AUTOCLAVADO PINTADAS</t>
  </si>
  <si>
    <t>UND</t>
  </si>
  <si>
    <t>SERVIÇOS PRELIMINARES</t>
  </si>
  <si>
    <t>Engenheiro Civil</t>
  </si>
  <si>
    <t>PREFEITURA MUNICIPAL DE ESTIVA</t>
  </si>
  <si>
    <t>CONVENENTE: MUNICÍPIO DE ESTIVA - MG</t>
  </si>
  <si>
    <t>URBANIZAÇÃO</t>
  </si>
  <si>
    <t>DRENAGEM</t>
  </si>
  <si>
    <t>OBRAS VIÁRIAS</t>
  </si>
  <si>
    <t>3.1</t>
  </si>
  <si>
    <t>4.1</t>
  </si>
  <si>
    <t>URB-001</t>
  </si>
  <si>
    <t>DRE-001</t>
  </si>
  <si>
    <t>MEMORIAL DE CÁLCULO</t>
  </si>
  <si>
    <t>Lado direito:</t>
  </si>
  <si>
    <t>m</t>
  </si>
  <si>
    <t>Soma:</t>
  </si>
  <si>
    <t>Lado esquerdo:</t>
  </si>
  <si>
    <t>Total:</t>
  </si>
  <si>
    <t>Travamentos:</t>
  </si>
  <si>
    <t>5x</t>
  </si>
  <si>
    <t>Comprimento:</t>
  </si>
  <si>
    <t>Largura:</t>
  </si>
  <si>
    <t>m²</t>
  </si>
  <si>
    <t>OBRA: CALÇAMENTO COM BLOQUETES SEXTAVADOS</t>
  </si>
  <si>
    <t>LOCAL: RUA JOÃO VICENTE PEREIRA - ESTIVA/MG</t>
  </si>
  <si>
    <t>(  )  DIRETA</t>
  </si>
  <si>
    <t>94287/SINAPI</t>
  </si>
  <si>
    <t>Secretaria de Municipal de Obras</t>
  </si>
  <si>
    <t>SUBTOTAL 1</t>
  </si>
  <si>
    <t>SUBTOTAL 2</t>
  </si>
  <si>
    <t>SUBTOTAL 3</t>
  </si>
  <si>
    <t>SUBTOTAL 4</t>
  </si>
  <si>
    <t>UNID</t>
  </si>
  <si>
    <t>unidade</t>
  </si>
  <si>
    <t>Placa:</t>
  </si>
  <si>
    <t>Joaquim Francisco Pereira</t>
  </si>
  <si>
    <t>CREA 40.914/D-MG</t>
  </si>
  <si>
    <t>Estiva, 12 de fevereiro de 2020.</t>
  </si>
  <si>
    <t>( X )    INDIRETA</t>
  </si>
  <si>
    <r>
      <rPr>
        <b/>
        <sz val="11"/>
        <rFont val="Arial"/>
        <family val="2"/>
      </rPr>
      <t xml:space="preserve">PREFEITURA: </t>
    </r>
    <r>
      <rPr>
        <sz val="11"/>
        <rFont val="Arial"/>
        <family val="2"/>
      </rPr>
      <t xml:space="preserve"> ESTIVA - MG</t>
    </r>
  </si>
  <si>
    <r>
      <rPr>
        <b/>
        <sz val="11"/>
        <rFont val="Arial"/>
        <family val="2"/>
      </rPr>
      <t>OBRA:</t>
    </r>
    <r>
      <rPr>
        <sz val="11"/>
        <rFont val="Arial"/>
        <family val="2"/>
      </rPr>
      <t xml:space="preserve"> CALÇAMENTO COM BLOQUETES SEXTAVADOS</t>
    </r>
  </si>
  <si>
    <r>
      <rPr>
        <b/>
        <sz val="11"/>
        <rFont val="Arial"/>
        <family val="2"/>
      </rPr>
      <t>LOCAL:</t>
    </r>
    <r>
      <rPr>
        <sz val="11"/>
        <rFont val="Arial"/>
        <family val="2"/>
      </rPr>
      <t xml:space="preserve"> RUA JOÃO VICENTE PEREIRA - ESTIVA/MG</t>
    </r>
  </si>
  <si>
    <r>
      <rPr>
        <b/>
        <sz val="11"/>
        <rFont val="Arial"/>
        <family val="2"/>
      </rPr>
      <t>REGIÃO/MÊS DE REFERÊNCIA:</t>
    </r>
    <r>
      <rPr>
        <sz val="11"/>
        <rFont val="Arial"/>
        <family val="2"/>
      </rPr>
      <t xml:space="preserve"> SETOP SUL 01/2020 E SINAPI 01/2020</t>
    </r>
  </si>
  <si>
    <r>
      <rPr>
        <b/>
        <sz val="11"/>
        <rFont val="Arial"/>
        <family val="2"/>
      </rPr>
      <t>PRAZO DE EXECUÇÃO:</t>
    </r>
    <r>
      <rPr>
        <sz val="11"/>
        <rFont val="Arial"/>
        <family val="2"/>
      </rPr>
      <t xml:space="preserve"> 60 DIAS</t>
    </r>
  </si>
  <si>
    <r>
      <rPr>
        <b/>
        <sz val="11"/>
        <rFont val="Arial"/>
        <family val="2"/>
      </rPr>
      <t>FOLHA Nº:</t>
    </r>
    <r>
      <rPr>
        <sz val="11"/>
        <rFont val="Arial"/>
        <family val="2"/>
      </rPr>
      <t xml:space="preserve"> ÚNICA</t>
    </r>
  </si>
  <si>
    <t>MATERIAL</t>
  </si>
  <si>
    <t>MÃO DE OBRA</t>
  </si>
  <si>
    <t>EMPRESA:</t>
  </si>
  <si>
    <t>CNPJ:</t>
  </si>
  <si>
    <t>Local e Data:</t>
  </si>
  <si>
    <t>Assinaturas com identificação:</t>
  </si>
  <si>
    <t>Responsável Técnico</t>
  </si>
  <si>
    <t>Proprietário da Empresa</t>
  </si>
  <si>
    <t>PLANILHA PROPOSTA ORÇAMENTÁRIA DE CUSTOS</t>
  </si>
  <si>
    <t xml:space="preserve">DATA: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</si>
</sst>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6" formatCode="&quot;R$&quot;\ #,##0.00"/>
  </numFmts>
  <fonts count="15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sz val="9"/>
      <name val="Arial"/>
      <family val="2"/>
    </font>
    <font>
      <u/>
      <sz val="10"/>
      <name val="Arial"/>
      <family val="2"/>
    </font>
    <font>
      <sz val="9"/>
      <color rgb="FF000000"/>
      <name val="Arial"/>
      <family val="2"/>
    </font>
    <font>
      <b/>
      <sz val="18"/>
      <name val="Cambria"/>
      <family val="1"/>
      <scheme val="major"/>
    </font>
    <font>
      <b/>
      <sz val="20"/>
      <name val="Cambria"/>
      <family val="1"/>
      <scheme val="major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2">
    <xf numFmtId="0" fontId="0" fillId="0" borderId="0" xfId="0"/>
    <xf numFmtId="0" fontId="6" fillId="2" borderId="0" xfId="0" applyFont="1" applyFill="1" applyBorder="1" applyAlignment="1"/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4" fontId="7" fillId="2" borderId="0" xfId="0" applyNumberFormat="1" applyFont="1" applyFill="1" applyBorder="1"/>
    <xf numFmtId="164" fontId="6" fillId="2" borderId="0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28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center" vertical="center"/>
    </xf>
    <xf numFmtId="164" fontId="6" fillId="2" borderId="6" xfId="1" applyFont="1" applyFill="1" applyBorder="1" applyAlignment="1">
      <alignment horizontal="right"/>
    </xf>
    <xf numFmtId="0" fontId="0" fillId="0" borderId="0" xfId="0" applyFill="1"/>
    <xf numFmtId="0" fontId="7" fillId="3" borderId="34" xfId="0" quotePrefix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8" xfId="0" quotePrefix="1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9" fillId="2" borderId="0" xfId="0" applyFont="1" applyFill="1" applyBorder="1"/>
    <xf numFmtId="0" fontId="11" fillId="0" borderId="0" xfId="0" applyFont="1" applyFill="1" applyBorder="1" applyAlignment="1">
      <alignment horizontal="left" vertical="top"/>
    </xf>
    <xf numFmtId="0" fontId="9" fillId="2" borderId="4" xfId="0" applyFont="1" applyFill="1" applyBorder="1"/>
    <xf numFmtId="164" fontId="6" fillId="2" borderId="6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9" fillId="2" borderId="30" xfId="0" applyFont="1" applyFill="1" applyBorder="1"/>
    <xf numFmtId="0" fontId="9" fillId="2" borderId="31" xfId="0" applyFont="1" applyFill="1" applyBorder="1"/>
    <xf numFmtId="0" fontId="9" fillId="2" borderId="20" xfId="0" applyFont="1" applyFill="1" applyBorder="1"/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28" xfId="0" applyBorder="1"/>
    <xf numFmtId="0" fontId="0" fillId="0" borderId="0" xfId="0" applyBorder="1"/>
    <xf numFmtId="0" fontId="0" fillId="0" borderId="19" xfId="0" applyBorder="1"/>
    <xf numFmtId="0" fontId="5" fillId="4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8" xfId="0" applyFont="1" applyBorder="1"/>
    <xf numFmtId="0" fontId="4" fillId="0" borderId="0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10" fillId="0" borderId="0" xfId="0" applyNumberFormat="1" applyFont="1" applyBorder="1"/>
    <xf numFmtId="0" fontId="5" fillId="0" borderId="28" xfId="0" applyFont="1" applyBorder="1"/>
    <xf numFmtId="2" fontId="5" fillId="0" borderId="0" xfId="0" applyNumberFormat="1" applyFont="1" applyBorder="1"/>
    <xf numFmtId="0" fontId="5" fillId="0" borderId="0" xfId="0" applyFont="1" applyBorder="1"/>
    <xf numFmtId="2" fontId="0" fillId="0" borderId="0" xfId="0" applyNumberFormat="1" applyBorder="1"/>
    <xf numFmtId="0" fontId="0" fillId="0" borderId="25" xfId="0" applyBorder="1"/>
    <xf numFmtId="0" fontId="0" fillId="0" borderId="26" xfId="0" applyBorder="1"/>
    <xf numFmtId="0" fontId="0" fillId="0" borderId="33" xfId="0" applyBorder="1"/>
    <xf numFmtId="0" fontId="7" fillId="4" borderId="43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66" fontId="6" fillId="2" borderId="9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7" fillId="2" borderId="46" xfId="1" applyNumberFormat="1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>
      <alignment horizontal="center" vertical="center"/>
    </xf>
    <xf numFmtId="166" fontId="2" fillId="4" borderId="9" xfId="0" applyNumberFormat="1" applyFont="1" applyFill="1" applyBorder="1" applyAlignment="1">
      <alignment horizontal="left" vertical="center"/>
    </xf>
    <xf numFmtId="164" fontId="6" fillId="0" borderId="6" xfId="1" applyFont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0" fontId="7" fillId="0" borderId="6" xfId="0" quotePrefix="1" applyFont="1" applyBorder="1" applyAlignment="1">
      <alignment horizontal="righ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7" fillId="0" borderId="6" xfId="0" quotePrefix="1" applyFont="1" applyBorder="1" applyAlignment="1">
      <alignment horizontal="right" vertical="center" wrapText="1"/>
    </xf>
    <xf numFmtId="0" fontId="7" fillId="0" borderId="7" xfId="0" quotePrefix="1" applyFont="1" applyBorder="1" applyAlignment="1">
      <alignment horizontal="right" vertical="center" wrapText="1"/>
    </xf>
    <xf numFmtId="164" fontId="6" fillId="0" borderId="6" xfId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quotePrefix="1" applyFont="1" applyBorder="1" applyAlignment="1">
      <alignment horizontal="right" vertical="center" wrapText="1"/>
    </xf>
    <xf numFmtId="0" fontId="7" fillId="0" borderId="24" xfId="0" quotePrefix="1" applyFont="1" applyBorder="1" applyAlignment="1">
      <alignment horizontal="right" vertical="center" wrapText="1"/>
    </xf>
    <xf numFmtId="0" fontId="7" fillId="4" borderId="4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5" fillId="2" borderId="8" xfId="0" quotePrefix="1" applyFont="1" applyFill="1" applyBorder="1" applyAlignment="1">
      <alignment horizontal="left" vertical="center"/>
    </xf>
    <xf numFmtId="0" fontId="5" fillId="2" borderId="6" xfId="0" quotePrefix="1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5" fillId="2" borderId="44" xfId="0" quotePrefix="1" applyFont="1" applyFill="1" applyBorder="1" applyAlignment="1">
      <alignment horizontal="left" vertical="center"/>
    </xf>
    <xf numFmtId="0" fontId="5" fillId="2" borderId="3" xfId="0" quotePrefix="1" applyFont="1" applyFill="1" applyBorder="1" applyAlignment="1">
      <alignment horizontal="left" vertical="center"/>
    </xf>
    <xf numFmtId="0" fontId="5" fillId="2" borderId="9" xfId="0" quotePrefix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right" vertical="center"/>
    </xf>
    <xf numFmtId="166" fontId="7" fillId="5" borderId="9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9" fillId="0" borderId="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166" fontId="4" fillId="0" borderId="0" xfId="0" applyNumberFormat="1" applyFont="1" applyFill="1" applyBorder="1" applyAlignment="1" applyProtection="1">
      <alignment horizontal="left" vertical="top"/>
      <protection locked="0"/>
    </xf>
    <xf numFmtId="166" fontId="4" fillId="0" borderId="4" xfId="0" applyNumberFormat="1" applyFont="1" applyFill="1" applyBorder="1" applyAlignment="1" applyProtection="1">
      <alignment horizontal="left" vertical="top"/>
      <protection locked="0"/>
    </xf>
    <xf numFmtId="10" fontId="6" fillId="6" borderId="2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166" fontId="6" fillId="6" borderId="3" xfId="0" applyNumberFormat="1" applyFont="1" applyFill="1" applyBorder="1" applyAlignment="1">
      <alignment horizontal="center" vertical="center"/>
    </xf>
    <xf numFmtId="166" fontId="6" fillId="6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Separador de milhares" xfId="1" builtinId="3"/>
    <cellStyle name="Vírgula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0</xdr:row>
      <xdr:rowOff>76200</xdr:rowOff>
    </xdr:from>
    <xdr:to>
      <xdr:col>1</xdr:col>
      <xdr:colOff>541020</xdr:colOff>
      <xdr:row>2</xdr:row>
      <xdr:rowOff>198120</xdr:rowOff>
    </xdr:to>
    <xdr:pic>
      <xdr:nvPicPr>
        <xdr:cNvPr id="14340" name="Picture 1">
          <a:extLst>
            <a:ext uri="{FF2B5EF4-FFF2-40B4-BE49-F238E27FC236}">
              <a16:creationId xmlns:a16="http://schemas.microsoft.com/office/drawing/2014/main" xmlns="" id="{00000000-0008-0000-0000-00000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76200"/>
          <a:ext cx="7620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76200</xdr:rowOff>
    </xdr:from>
    <xdr:to>
      <xdr:col>1</xdr:col>
      <xdr:colOff>388620</xdr:colOff>
      <xdr:row>2</xdr:row>
      <xdr:rowOff>198120</xdr:rowOff>
    </xdr:to>
    <xdr:pic>
      <xdr:nvPicPr>
        <xdr:cNvPr id="18436" name="Picture 1">
          <a:extLst>
            <a:ext uri="{FF2B5EF4-FFF2-40B4-BE49-F238E27FC236}">
              <a16:creationId xmlns:a16="http://schemas.microsoft.com/office/drawing/2014/main" xmlns="" id="{00000000-0008-0000-0200-00000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76200"/>
          <a:ext cx="81534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view="pageBreakPreview" topLeftCell="A2" zoomScaleNormal="75" zoomScaleSheetLayoutView="100" workbookViewId="0">
      <selection activeCell="I32" sqref="I32"/>
    </sheetView>
  </sheetViews>
  <sheetFormatPr defaultColWidth="9.140625" defaultRowHeight="18" customHeight="1"/>
  <cols>
    <col min="1" max="1" width="8.140625" style="2" customWidth="1"/>
    <col min="2" max="2" width="14.85546875" style="2" bestFit="1" customWidth="1"/>
    <col min="3" max="3" width="15.5703125" style="2" customWidth="1"/>
    <col min="4" max="4" width="12.28515625" style="2" customWidth="1"/>
    <col min="5" max="5" width="17.85546875" style="2" customWidth="1"/>
    <col min="6" max="7" width="12.28515625" style="2" customWidth="1"/>
    <col min="8" max="8" width="23.7109375" style="2" customWidth="1"/>
    <col min="9" max="9" width="6.42578125" style="2" bestFit="1" customWidth="1"/>
    <col min="10" max="11" width="7.7109375" style="2" customWidth="1"/>
    <col min="12" max="13" width="14.5703125" style="2" bestFit="1" customWidth="1"/>
    <col min="14" max="14" width="16.28515625" style="2" customWidth="1"/>
    <col min="15" max="15" width="13.42578125" style="2" bestFit="1" customWidth="1"/>
    <col min="16" max="16" width="16.7109375" style="2" customWidth="1"/>
    <col min="17" max="17" width="9.140625" style="2"/>
    <col min="18" max="18" width="10" style="2" bestFit="1" customWidth="1"/>
    <col min="19" max="16384" width="9.140625" style="2"/>
  </cols>
  <sheetData>
    <row r="1" spans="1:16" s="81" customFormat="1" ht="28.5" customHeight="1">
      <c r="A1" s="41"/>
      <c r="B1" s="42"/>
      <c r="C1" s="85" t="s">
        <v>30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6" s="81" customFormat="1" ht="21.75" customHeight="1">
      <c r="A2" s="21"/>
      <c r="B2" s="32"/>
      <c r="C2" s="87" t="s">
        <v>17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16" s="81" customFormat="1" ht="25.9" customHeight="1" thickBot="1">
      <c r="A3" s="43"/>
      <c r="B3" s="34"/>
      <c r="C3" s="87" t="s">
        <v>54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</row>
    <row r="4" spans="1:16" ht="21" thickBot="1">
      <c r="A4" s="140" t="s">
        <v>80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</row>
    <row r="5" spans="1:16" ht="15">
      <c r="A5" s="143" t="s">
        <v>66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  <c r="M5" s="146" t="s">
        <v>71</v>
      </c>
      <c r="N5" s="147"/>
    </row>
    <row r="6" spans="1:16" ht="15">
      <c r="A6" s="113" t="s">
        <v>67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36"/>
      <c r="M6" s="176" t="s">
        <v>81</v>
      </c>
      <c r="N6" s="177"/>
    </row>
    <row r="7" spans="1:16" ht="15">
      <c r="A7" s="113" t="s">
        <v>68</v>
      </c>
      <c r="B7" s="114"/>
      <c r="C7" s="114"/>
      <c r="D7" s="114"/>
      <c r="E7" s="114"/>
      <c r="F7" s="114"/>
      <c r="G7" s="114"/>
      <c r="H7" s="114"/>
      <c r="I7" s="114"/>
      <c r="J7" s="137" t="s">
        <v>18</v>
      </c>
      <c r="K7" s="138"/>
      <c r="L7" s="138"/>
      <c r="M7" s="138"/>
      <c r="N7" s="139"/>
    </row>
    <row r="8" spans="1:16" ht="15">
      <c r="A8" s="113" t="s">
        <v>69</v>
      </c>
      <c r="B8" s="114"/>
      <c r="C8" s="114"/>
      <c r="D8" s="114"/>
      <c r="E8" s="114"/>
      <c r="F8" s="114"/>
      <c r="G8" s="114"/>
      <c r="H8" s="114"/>
      <c r="I8" s="114"/>
      <c r="J8" s="119" t="s">
        <v>52</v>
      </c>
      <c r="K8" s="120"/>
      <c r="L8" s="120"/>
      <c r="M8" s="83" t="s">
        <v>65</v>
      </c>
      <c r="N8" s="84"/>
    </row>
    <row r="9" spans="1:16" ht="15.75" thickBot="1">
      <c r="A9" s="115" t="s">
        <v>70</v>
      </c>
      <c r="B9" s="116"/>
      <c r="C9" s="116"/>
      <c r="D9" s="116"/>
      <c r="E9" s="116"/>
      <c r="F9" s="116"/>
      <c r="G9" s="116"/>
      <c r="H9" s="116"/>
      <c r="I9" s="116"/>
      <c r="J9" s="121"/>
      <c r="K9" s="122"/>
      <c r="L9" s="122"/>
      <c r="M9" s="4" t="s">
        <v>21</v>
      </c>
      <c r="N9" s="175"/>
    </row>
    <row r="10" spans="1:16" ht="4.5" customHeight="1" thickBot="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5"/>
    </row>
    <row r="11" spans="1:16" ht="20.100000000000001" customHeight="1">
      <c r="A11" s="126" t="s">
        <v>0</v>
      </c>
      <c r="B11" s="79" t="s">
        <v>6</v>
      </c>
      <c r="C11" s="128" t="s">
        <v>4</v>
      </c>
      <c r="D11" s="129"/>
      <c r="E11" s="129"/>
      <c r="F11" s="129"/>
      <c r="G11" s="129"/>
      <c r="H11" s="130"/>
      <c r="I11" s="134" t="s">
        <v>59</v>
      </c>
      <c r="J11" s="128" t="s">
        <v>1</v>
      </c>
      <c r="K11" s="130"/>
      <c r="L11" s="27" t="s">
        <v>10</v>
      </c>
      <c r="M11" s="27" t="s">
        <v>10</v>
      </c>
      <c r="N11" s="28" t="s">
        <v>2</v>
      </c>
    </row>
    <row r="12" spans="1:16" ht="15.75" thickBot="1">
      <c r="A12" s="127"/>
      <c r="B12" s="80" t="s">
        <v>7</v>
      </c>
      <c r="C12" s="131"/>
      <c r="D12" s="132"/>
      <c r="E12" s="132"/>
      <c r="F12" s="132"/>
      <c r="G12" s="132"/>
      <c r="H12" s="133"/>
      <c r="I12" s="135"/>
      <c r="J12" s="131"/>
      <c r="K12" s="133"/>
      <c r="L12" s="29" t="s">
        <v>19</v>
      </c>
      <c r="M12" s="30" t="s">
        <v>20</v>
      </c>
      <c r="N12" s="31" t="s">
        <v>5</v>
      </c>
    </row>
    <row r="13" spans="1:16" ht="15">
      <c r="A13" s="64">
        <v>1</v>
      </c>
      <c r="B13" s="40" t="s">
        <v>12</v>
      </c>
      <c r="C13" s="110" t="s">
        <v>28</v>
      </c>
      <c r="D13" s="111"/>
      <c r="E13" s="111"/>
      <c r="F13" s="111"/>
      <c r="G13" s="111"/>
      <c r="H13" s="112"/>
      <c r="I13" s="37"/>
      <c r="J13" s="104"/>
      <c r="K13" s="104"/>
      <c r="L13" s="35"/>
      <c r="M13" s="35"/>
      <c r="N13" s="65"/>
    </row>
    <row r="14" spans="1:16" ht="60.6" customHeight="1">
      <c r="A14" s="66" t="s">
        <v>3</v>
      </c>
      <c r="B14" s="5" t="s">
        <v>8</v>
      </c>
      <c r="C14" s="97" t="s">
        <v>26</v>
      </c>
      <c r="D14" s="98"/>
      <c r="E14" s="98"/>
      <c r="F14" s="98"/>
      <c r="G14" s="98"/>
      <c r="H14" s="99"/>
      <c r="I14" s="6" t="s">
        <v>27</v>
      </c>
      <c r="J14" s="117">
        <v>1</v>
      </c>
      <c r="K14" s="118"/>
      <c r="L14" s="178"/>
      <c r="M14" s="19">
        <f>ROUND(L14*1.2695,2)</f>
        <v>0</v>
      </c>
      <c r="N14" s="67">
        <f>ROUND(J14*M14,2)</f>
        <v>0</v>
      </c>
    </row>
    <row r="15" spans="1:16" ht="15">
      <c r="A15" s="68"/>
      <c r="B15" s="36"/>
      <c r="C15" s="107" t="s">
        <v>55</v>
      </c>
      <c r="D15" s="108"/>
      <c r="E15" s="108"/>
      <c r="F15" s="108"/>
      <c r="G15" s="108"/>
      <c r="H15" s="109"/>
      <c r="I15" s="37"/>
      <c r="J15" s="104"/>
      <c r="K15" s="104"/>
      <c r="L15" s="35"/>
      <c r="M15" s="77"/>
      <c r="N15" s="69">
        <f>ROUND(SUM(N14:N14),2)</f>
        <v>0</v>
      </c>
      <c r="O15" s="7"/>
      <c r="P15" s="8"/>
    </row>
    <row r="16" spans="1:16" ht="4.9000000000000004" customHeight="1">
      <c r="A16" s="68"/>
      <c r="B16" s="22"/>
      <c r="C16" s="23"/>
      <c r="D16" s="78"/>
      <c r="E16" s="78"/>
      <c r="F16" s="78"/>
      <c r="G16" s="78"/>
      <c r="H16" s="78"/>
      <c r="I16" s="24"/>
      <c r="J16" s="76"/>
      <c r="K16" s="76"/>
      <c r="L16" s="35"/>
      <c r="M16" s="35"/>
      <c r="N16" s="70"/>
      <c r="O16" s="7"/>
      <c r="P16" s="8"/>
    </row>
    <row r="17" spans="1:16" ht="15">
      <c r="A17" s="64">
        <v>2</v>
      </c>
      <c r="B17" s="40" t="s">
        <v>37</v>
      </c>
      <c r="C17" s="110" t="s">
        <v>32</v>
      </c>
      <c r="D17" s="111"/>
      <c r="E17" s="111"/>
      <c r="F17" s="111"/>
      <c r="G17" s="111"/>
      <c r="H17" s="112"/>
      <c r="I17" s="37"/>
      <c r="J17" s="104"/>
      <c r="K17" s="104"/>
      <c r="L17" s="35"/>
      <c r="M17" s="35"/>
      <c r="N17" s="65"/>
      <c r="O17" s="7"/>
      <c r="P17" s="8"/>
    </row>
    <row r="18" spans="1:16" ht="61.9" customHeight="1">
      <c r="A18" s="71" t="s">
        <v>11</v>
      </c>
      <c r="B18" s="9" t="s">
        <v>9</v>
      </c>
      <c r="C18" s="92" t="s">
        <v>25</v>
      </c>
      <c r="D18" s="93"/>
      <c r="E18" s="93"/>
      <c r="F18" s="93"/>
      <c r="G18" s="93"/>
      <c r="H18" s="94"/>
      <c r="I18" s="39" t="s">
        <v>16</v>
      </c>
      <c r="J18" s="95">
        <f>'MEM CALC 2020'!B29</f>
        <v>342.99</v>
      </c>
      <c r="K18" s="96"/>
      <c r="L18" s="178"/>
      <c r="M18" s="19">
        <f>ROUND(L18*1.2695,2)</f>
        <v>0</v>
      </c>
      <c r="N18" s="67">
        <f>ROUND(J18*M18,2)</f>
        <v>0</v>
      </c>
      <c r="O18" s="7"/>
      <c r="P18" s="8"/>
    </row>
    <row r="19" spans="1:16" ht="15">
      <c r="A19" s="68"/>
      <c r="B19" s="36"/>
      <c r="C19" s="107" t="s">
        <v>56</v>
      </c>
      <c r="D19" s="108"/>
      <c r="E19" s="108"/>
      <c r="F19" s="108"/>
      <c r="G19" s="108"/>
      <c r="H19" s="109"/>
      <c r="I19" s="37"/>
      <c r="J19" s="104"/>
      <c r="K19" s="104"/>
      <c r="L19" s="35"/>
      <c r="M19" s="77"/>
      <c r="N19" s="69">
        <f>ROUND(SUM(N18:N18),2)</f>
        <v>0</v>
      </c>
      <c r="O19" s="7"/>
      <c r="P19" s="8"/>
    </row>
    <row r="20" spans="1:16" ht="4.9000000000000004" customHeight="1">
      <c r="A20" s="68"/>
      <c r="B20" s="22"/>
      <c r="C20" s="23"/>
      <c r="D20" s="78"/>
      <c r="E20" s="78"/>
      <c r="F20" s="78"/>
      <c r="G20" s="78"/>
      <c r="H20" s="78"/>
      <c r="I20" s="24"/>
      <c r="J20" s="76"/>
      <c r="K20" s="76"/>
      <c r="L20" s="35"/>
      <c r="M20" s="35"/>
      <c r="N20" s="70"/>
      <c r="O20" s="7"/>
      <c r="P20" s="8"/>
    </row>
    <row r="21" spans="1:16" ht="15">
      <c r="A21" s="64">
        <v>3</v>
      </c>
      <c r="B21" s="40" t="s">
        <v>38</v>
      </c>
      <c r="C21" s="110" t="s">
        <v>33</v>
      </c>
      <c r="D21" s="111"/>
      <c r="E21" s="111"/>
      <c r="F21" s="111"/>
      <c r="G21" s="111"/>
      <c r="H21" s="112"/>
      <c r="I21" s="37"/>
      <c r="J21" s="104"/>
      <c r="K21" s="104"/>
      <c r="L21" s="35"/>
      <c r="M21" s="35"/>
      <c r="N21" s="65"/>
      <c r="O21" s="7"/>
      <c r="P21" s="8"/>
    </row>
    <row r="22" spans="1:16" ht="46.15" customHeight="1">
      <c r="A22" s="71" t="s">
        <v>35</v>
      </c>
      <c r="B22" s="18" t="s">
        <v>53</v>
      </c>
      <c r="C22" s="97" t="s">
        <v>24</v>
      </c>
      <c r="D22" s="98"/>
      <c r="E22" s="98"/>
      <c r="F22" s="98"/>
      <c r="G22" s="98"/>
      <c r="H22" s="99"/>
      <c r="I22" s="39" t="s">
        <v>16</v>
      </c>
      <c r="J22" s="95">
        <f>'MEM CALC 2020'!B44</f>
        <v>310.99</v>
      </c>
      <c r="K22" s="96"/>
      <c r="L22" s="178"/>
      <c r="M22" s="19">
        <f>ROUND(L22*1.2695,2)</f>
        <v>0</v>
      </c>
      <c r="N22" s="67">
        <f>ROUND(J22*M22,2)</f>
        <v>0</v>
      </c>
      <c r="O22" s="7"/>
      <c r="P22" s="8"/>
    </row>
    <row r="23" spans="1:16" ht="20.25" customHeight="1">
      <c r="A23" s="68"/>
      <c r="B23" s="36"/>
      <c r="C23" s="107" t="s">
        <v>57</v>
      </c>
      <c r="D23" s="108"/>
      <c r="E23" s="108"/>
      <c r="F23" s="108"/>
      <c r="G23" s="108"/>
      <c r="H23" s="109"/>
      <c r="I23" s="37"/>
      <c r="J23" s="104"/>
      <c r="K23" s="104"/>
      <c r="L23" s="35"/>
      <c r="M23" s="77"/>
      <c r="N23" s="69">
        <f>ROUND(SUM(N22:N22),2)</f>
        <v>0</v>
      </c>
      <c r="O23" s="7"/>
      <c r="P23" s="8"/>
    </row>
    <row r="24" spans="1:16" ht="1.1499999999999999" customHeight="1">
      <c r="A24" s="68"/>
      <c r="B24" s="22"/>
      <c r="C24" s="23"/>
      <c r="D24" s="78"/>
      <c r="E24" s="78"/>
      <c r="F24" s="78"/>
      <c r="G24" s="78"/>
      <c r="H24" s="78"/>
      <c r="I24" s="24"/>
      <c r="J24" s="76"/>
      <c r="K24" s="76"/>
      <c r="L24" s="35"/>
      <c r="M24" s="35"/>
      <c r="N24" s="70"/>
      <c r="O24" s="7"/>
      <c r="P24" s="8"/>
    </row>
    <row r="25" spans="1:16" ht="15">
      <c r="A25" s="64">
        <v>4</v>
      </c>
      <c r="B25" s="40" t="s">
        <v>23</v>
      </c>
      <c r="C25" s="110" t="s">
        <v>34</v>
      </c>
      <c r="D25" s="111"/>
      <c r="E25" s="111"/>
      <c r="F25" s="111"/>
      <c r="G25" s="111"/>
      <c r="H25" s="112"/>
      <c r="I25" s="37"/>
      <c r="J25" s="104"/>
      <c r="K25" s="104"/>
      <c r="L25" s="35"/>
      <c r="M25" s="35"/>
      <c r="N25" s="65"/>
      <c r="O25" s="7"/>
      <c r="P25" s="8"/>
    </row>
    <row r="26" spans="1:16" s="17" customFormat="1" ht="48" customHeight="1">
      <c r="A26" s="72" t="s">
        <v>36</v>
      </c>
      <c r="B26" s="14" t="s">
        <v>14</v>
      </c>
      <c r="C26" s="97" t="s">
        <v>13</v>
      </c>
      <c r="D26" s="98"/>
      <c r="E26" s="98"/>
      <c r="F26" s="98"/>
      <c r="G26" s="98"/>
      <c r="H26" s="99"/>
      <c r="I26" s="38" t="s">
        <v>15</v>
      </c>
      <c r="J26" s="105">
        <f>'MEM CALC 2020'!B57</f>
        <v>1475.58</v>
      </c>
      <c r="K26" s="106"/>
      <c r="L26" s="179"/>
      <c r="M26" s="19">
        <f>ROUND(L26*1.2695,2)</f>
        <v>0</v>
      </c>
      <c r="N26" s="73">
        <f>ROUND(J26*M26,2)</f>
        <v>0</v>
      </c>
      <c r="O26" s="15"/>
      <c r="P26" s="16"/>
    </row>
    <row r="27" spans="1:16" ht="20.25" customHeight="1">
      <c r="A27" s="68"/>
      <c r="B27" s="36"/>
      <c r="C27" s="101" t="s">
        <v>58</v>
      </c>
      <c r="D27" s="102"/>
      <c r="E27" s="102"/>
      <c r="F27" s="102"/>
      <c r="G27" s="102"/>
      <c r="H27" s="103"/>
      <c r="I27" s="37"/>
      <c r="J27" s="104"/>
      <c r="K27" s="104"/>
      <c r="L27" s="35"/>
      <c r="M27" s="77"/>
      <c r="N27" s="74">
        <f>ROUND(SUM(N26:N26),2)</f>
        <v>0</v>
      </c>
      <c r="O27" s="7"/>
      <c r="P27" s="8"/>
    </row>
    <row r="28" spans="1:16" ht="4.9000000000000004" customHeight="1">
      <c r="A28" s="68"/>
      <c r="B28" s="22"/>
      <c r="C28" s="23"/>
      <c r="D28" s="78"/>
      <c r="E28" s="78"/>
      <c r="F28" s="78"/>
      <c r="G28" s="78"/>
      <c r="H28" s="78"/>
      <c r="I28" s="24"/>
      <c r="J28" s="76"/>
      <c r="K28" s="76"/>
      <c r="L28" s="25"/>
      <c r="M28" s="25"/>
      <c r="N28" s="70"/>
      <c r="O28" s="7"/>
      <c r="P28" s="8"/>
    </row>
    <row r="29" spans="1:16" ht="23.25" customHeight="1">
      <c r="A29" s="89" t="s">
        <v>22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75">
        <f>N15+N19+N23+N27</f>
        <v>0</v>
      </c>
    </row>
    <row r="30" spans="1:16" ht="26.45" customHeight="1">
      <c r="A30" s="10"/>
      <c r="B30" s="180" t="s">
        <v>74</v>
      </c>
      <c r="C30" s="180"/>
      <c r="D30" s="180"/>
      <c r="E30" s="180"/>
      <c r="F30" s="180"/>
      <c r="G30" s="180"/>
      <c r="H30" s="165" t="s">
        <v>75</v>
      </c>
      <c r="I30" s="166"/>
      <c r="J30" s="10"/>
      <c r="K30" s="10"/>
      <c r="L30" s="163" t="s">
        <v>72</v>
      </c>
      <c r="M30" s="163"/>
      <c r="N30" s="164"/>
    </row>
    <row r="31" spans="1:16" ht="26.45" customHeight="1">
      <c r="A31" s="10"/>
      <c r="B31" s="181" t="s">
        <v>76</v>
      </c>
      <c r="C31" s="181"/>
      <c r="D31" s="181"/>
      <c r="E31" s="181"/>
      <c r="F31" s="181"/>
      <c r="G31" s="10"/>
      <c r="H31" s="10"/>
      <c r="I31" s="10"/>
      <c r="J31" s="10"/>
      <c r="K31" s="10"/>
      <c r="L31" s="163" t="s">
        <v>73</v>
      </c>
      <c r="M31" s="163"/>
      <c r="N31" s="164"/>
    </row>
    <row r="32" spans="1:16" ht="26.45" customHeight="1">
      <c r="A32" s="10"/>
      <c r="B32" s="167" t="s">
        <v>77</v>
      </c>
      <c r="C32" s="168"/>
      <c r="D32" s="168"/>
      <c r="E32" s="169"/>
      <c r="F32" s="169"/>
      <c r="G32" s="169"/>
      <c r="H32" s="169"/>
      <c r="I32" s="173"/>
      <c r="J32" s="10"/>
      <c r="K32" s="10"/>
      <c r="L32" s="10"/>
      <c r="M32" s="10"/>
      <c r="N32" s="11"/>
    </row>
    <row r="33" spans="1:14" ht="26.25" customHeight="1">
      <c r="A33" s="10"/>
      <c r="B33" s="170"/>
      <c r="C33" s="170"/>
      <c r="D33" s="170"/>
      <c r="E33" s="169"/>
      <c r="F33" s="171"/>
      <c r="G33" s="171"/>
      <c r="H33" s="171"/>
      <c r="I33" s="174"/>
      <c r="J33" s="10"/>
      <c r="K33" s="10"/>
      <c r="L33" s="10"/>
      <c r="M33" s="10"/>
      <c r="N33" s="11"/>
    </row>
    <row r="34" spans="1:14" ht="26.45" customHeight="1">
      <c r="A34" s="10"/>
      <c r="B34" s="172" t="s">
        <v>78</v>
      </c>
      <c r="C34" s="172"/>
      <c r="D34" s="172"/>
      <c r="E34" s="172" t="s">
        <v>79</v>
      </c>
      <c r="F34" s="172"/>
      <c r="G34" s="172"/>
      <c r="H34" s="172"/>
      <c r="I34" s="172"/>
      <c r="J34" s="10"/>
      <c r="K34" s="10"/>
      <c r="L34" s="10"/>
      <c r="M34" s="10"/>
      <c r="N34" s="11"/>
    </row>
    <row r="35" spans="1:14" ht="26.45" customHeight="1">
      <c r="A35" s="10"/>
      <c r="J35" s="10"/>
      <c r="K35" s="10"/>
      <c r="L35" s="10"/>
      <c r="M35" s="10"/>
      <c r="N35" s="11"/>
    </row>
    <row r="36" spans="1:14" ht="21.6" customHeight="1">
      <c r="A36" s="82"/>
      <c r="J36" s="100"/>
      <c r="K36" s="100"/>
      <c r="L36" s="100"/>
      <c r="M36" s="100"/>
      <c r="N36" s="100"/>
    </row>
    <row r="37" spans="1:14" ht="21.95" customHeight="1">
      <c r="A37" s="100"/>
      <c r="B37" s="100"/>
      <c r="C37" s="100"/>
      <c r="D37" s="100"/>
      <c r="E37" s="100"/>
      <c r="F37" s="100"/>
      <c r="G37" s="1"/>
      <c r="H37" s="1"/>
      <c r="I37" s="3"/>
      <c r="J37" s="100"/>
      <c r="K37" s="100"/>
      <c r="L37" s="100"/>
      <c r="M37" s="100"/>
      <c r="N37" s="100"/>
    </row>
    <row r="38" spans="1:14" ht="9.75" customHeight="1">
      <c r="A38" s="82"/>
      <c r="B38" s="82"/>
      <c r="C38" s="82"/>
      <c r="D38" s="82"/>
      <c r="E38" s="82"/>
      <c r="F38" s="82"/>
      <c r="G38" s="82"/>
      <c r="H38" s="1"/>
      <c r="I38" s="3"/>
      <c r="J38" s="82"/>
      <c r="K38" s="82"/>
      <c r="L38" s="82"/>
      <c r="M38" s="82"/>
      <c r="N38" s="82"/>
    </row>
    <row r="39" spans="1:14" ht="14.25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  <row r="40" spans="1:14" ht="15.75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 ht="1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ht="12" customHeight="1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6" spans="1:14" ht="18" customHeight="1">
      <c r="J46" s="12"/>
    </row>
    <row r="50" spans="10:10" ht="18" customHeight="1">
      <c r="J50" s="13"/>
    </row>
  </sheetData>
  <mergeCells count="58">
    <mergeCell ref="B31:F31"/>
    <mergeCell ref="H30:I30"/>
    <mergeCell ref="B30:G30"/>
    <mergeCell ref="L30:M30"/>
    <mergeCell ref="L31:M31"/>
    <mergeCell ref="A6:L6"/>
    <mergeCell ref="M6:N6"/>
    <mergeCell ref="A7:I7"/>
    <mergeCell ref="J7:N7"/>
    <mergeCell ref="A4:N4"/>
    <mergeCell ref="A5:L5"/>
    <mergeCell ref="M5:N5"/>
    <mergeCell ref="C25:H25"/>
    <mergeCell ref="J25:K25"/>
    <mergeCell ref="C17:H17"/>
    <mergeCell ref="J17:K17"/>
    <mergeCell ref="A8:I8"/>
    <mergeCell ref="A9:I9"/>
    <mergeCell ref="C14:H14"/>
    <mergeCell ref="J14:K14"/>
    <mergeCell ref="C13:H13"/>
    <mergeCell ref="J13:K13"/>
    <mergeCell ref="J8:L9"/>
    <mergeCell ref="A10:N10"/>
    <mergeCell ref="A11:A12"/>
    <mergeCell ref="C11:H12"/>
    <mergeCell ref="I11:I12"/>
    <mergeCell ref="J11:K12"/>
    <mergeCell ref="J19:K19"/>
    <mergeCell ref="C23:H23"/>
    <mergeCell ref="J23:K23"/>
    <mergeCell ref="C21:H21"/>
    <mergeCell ref="J21:K21"/>
    <mergeCell ref="A41:N41"/>
    <mergeCell ref="A42:N42"/>
    <mergeCell ref="A37:F37"/>
    <mergeCell ref="J37:N37"/>
    <mergeCell ref="A39:N39"/>
    <mergeCell ref="A40:N40"/>
    <mergeCell ref="J36:N36"/>
    <mergeCell ref="E34:I34"/>
    <mergeCell ref="B34:D34"/>
    <mergeCell ref="M8:N8"/>
    <mergeCell ref="C1:N1"/>
    <mergeCell ref="C2:N2"/>
    <mergeCell ref="C3:N3"/>
    <mergeCell ref="A29:M29"/>
    <mergeCell ref="C18:H18"/>
    <mergeCell ref="J18:K18"/>
    <mergeCell ref="C22:H22"/>
    <mergeCell ref="J22:K22"/>
    <mergeCell ref="C27:H27"/>
    <mergeCell ref="J27:K27"/>
    <mergeCell ref="C26:H26"/>
    <mergeCell ref="J26:K26"/>
    <mergeCell ref="C15:H15"/>
    <mergeCell ref="J15:K15"/>
    <mergeCell ref="C19:H19"/>
  </mergeCells>
  <phoneticPr fontId="8" type="noConversion"/>
  <printOptions horizontalCentered="1"/>
  <pageMargins left="0.39370078740157483" right="0.39370078740157483" top="0.19685039370078741" bottom="0.19685039370078741" header="0" footer="0"/>
  <pageSetup paperSize="9" scale="76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8"/>
  <sheetViews>
    <sheetView topLeftCell="A40" workbookViewId="0">
      <selection activeCell="Q10" sqref="Q10"/>
    </sheetView>
  </sheetViews>
  <sheetFormatPr defaultRowHeight="12.75"/>
  <cols>
    <col min="2" max="2" width="9.5703125" bestFit="1" customWidth="1"/>
  </cols>
  <sheetData>
    <row r="1" spans="1:28" s="33" customFormat="1" ht="28.5" customHeight="1">
      <c r="A1" s="41"/>
      <c r="B1" s="42"/>
      <c r="C1" s="85" t="s">
        <v>30</v>
      </c>
      <c r="D1" s="85"/>
      <c r="E1" s="85"/>
      <c r="F1" s="85"/>
      <c r="G1" s="85"/>
      <c r="H1" s="85"/>
      <c r="I1" s="85"/>
      <c r="J1" s="86"/>
      <c r="K1" s="44"/>
      <c r="L1" s="44"/>
      <c r="M1" s="44"/>
      <c r="N1" s="44"/>
    </row>
    <row r="2" spans="1:28" s="33" customFormat="1" ht="21.75" customHeight="1">
      <c r="A2" s="21"/>
      <c r="B2" s="32"/>
      <c r="C2" s="87" t="s">
        <v>17</v>
      </c>
      <c r="D2" s="87"/>
      <c r="E2" s="87"/>
      <c r="F2" s="87"/>
      <c r="G2" s="87"/>
      <c r="H2" s="87"/>
      <c r="I2" s="87"/>
      <c r="J2" s="88"/>
      <c r="K2" s="45"/>
      <c r="L2" s="45"/>
      <c r="M2" s="45"/>
      <c r="N2" s="45"/>
    </row>
    <row r="3" spans="1:28" s="33" customFormat="1" ht="25.15" customHeight="1" thickBot="1">
      <c r="A3" s="43"/>
      <c r="B3" s="34"/>
      <c r="C3" s="87" t="s">
        <v>54</v>
      </c>
      <c r="D3" s="87"/>
      <c r="E3" s="87"/>
      <c r="F3" s="87"/>
      <c r="G3" s="87"/>
      <c r="H3" s="87"/>
      <c r="I3" s="87"/>
      <c r="J3" s="88"/>
      <c r="K3" s="45"/>
      <c r="L3" s="45"/>
      <c r="M3" s="45"/>
      <c r="N3" s="45"/>
    </row>
    <row r="4" spans="1:28" s="20" customFormat="1" ht="22.15" customHeight="1">
      <c r="A4" s="157" t="s">
        <v>39</v>
      </c>
      <c r="B4" s="158"/>
      <c r="C4" s="158"/>
      <c r="D4" s="158"/>
      <c r="E4" s="158"/>
      <c r="F4" s="158"/>
      <c r="G4" s="158"/>
      <c r="H4" s="158"/>
      <c r="I4" s="158"/>
      <c r="J4" s="159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>
      <c r="A5" s="160" t="s">
        <v>31</v>
      </c>
      <c r="B5" s="161"/>
      <c r="C5" s="161"/>
      <c r="D5" s="161"/>
      <c r="E5" s="161"/>
      <c r="F5" s="161"/>
      <c r="G5" s="161"/>
      <c r="H5" s="161"/>
      <c r="I5" s="161"/>
      <c r="J5" s="162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>
      <c r="A6" s="160" t="s">
        <v>50</v>
      </c>
      <c r="B6" s="161"/>
      <c r="C6" s="161"/>
      <c r="D6" s="161"/>
      <c r="E6" s="161"/>
      <c r="F6" s="161"/>
      <c r="G6" s="161"/>
      <c r="H6" s="161"/>
      <c r="I6" s="161"/>
      <c r="J6" s="162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>
      <c r="A7" s="154" t="s">
        <v>51</v>
      </c>
      <c r="B7" s="155"/>
      <c r="C7" s="155"/>
      <c r="D7" s="155"/>
      <c r="E7" s="155"/>
      <c r="F7" s="155"/>
      <c r="G7" s="155"/>
      <c r="H7" s="155"/>
      <c r="I7" s="155"/>
      <c r="J7" s="15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>
      <c r="A8" s="46"/>
      <c r="B8" s="47"/>
      <c r="C8" s="47"/>
      <c r="D8" s="47"/>
      <c r="E8" s="47"/>
      <c r="F8" s="47"/>
      <c r="G8" s="47"/>
      <c r="H8" s="47"/>
      <c r="I8" s="47"/>
      <c r="J8" s="48"/>
    </row>
    <row r="9" spans="1:28">
      <c r="A9" s="49">
        <f>'CALÇAMENTO 2020'!A13</f>
        <v>1</v>
      </c>
      <c r="B9" s="151" t="s">
        <v>28</v>
      </c>
      <c r="C9" s="151"/>
      <c r="D9" s="151"/>
      <c r="E9" s="151"/>
      <c r="F9" s="151"/>
      <c r="G9" s="151"/>
      <c r="H9" s="151"/>
      <c r="I9" s="151"/>
      <c r="J9" s="152"/>
    </row>
    <row r="10" spans="1:28" ht="56.45" customHeight="1">
      <c r="A10" s="50" t="str">
        <f>'CALÇAMENTO 2020'!A14</f>
        <v>1.1</v>
      </c>
      <c r="B10" s="148" t="s">
        <v>26</v>
      </c>
      <c r="C10" s="148"/>
      <c r="D10" s="148"/>
      <c r="E10" s="148"/>
      <c r="F10" s="148"/>
      <c r="G10" s="148"/>
      <c r="H10" s="148"/>
      <c r="I10" s="148"/>
      <c r="J10" s="149"/>
    </row>
    <row r="11" spans="1:28">
      <c r="A11" s="51" t="s">
        <v>61</v>
      </c>
      <c r="B11" s="59">
        <v>1</v>
      </c>
      <c r="C11" s="59" t="s">
        <v>60</v>
      </c>
      <c r="D11" s="47"/>
      <c r="E11" s="47"/>
      <c r="F11" s="47"/>
      <c r="G11" s="47"/>
      <c r="H11" s="47"/>
      <c r="I11" s="47"/>
      <c r="J11" s="48"/>
    </row>
    <row r="12" spans="1:28">
      <c r="A12" s="46"/>
      <c r="B12" s="47"/>
      <c r="C12" s="47"/>
      <c r="D12" s="47"/>
      <c r="E12" s="47"/>
      <c r="F12" s="47"/>
      <c r="G12" s="47"/>
      <c r="H12" s="47"/>
      <c r="I12" s="47"/>
      <c r="J12" s="48"/>
    </row>
    <row r="13" spans="1:28">
      <c r="A13" s="49">
        <v>2</v>
      </c>
      <c r="B13" s="151" t="s">
        <v>32</v>
      </c>
      <c r="C13" s="151"/>
      <c r="D13" s="151"/>
      <c r="E13" s="151"/>
      <c r="F13" s="151"/>
      <c r="G13" s="151"/>
      <c r="H13" s="151"/>
      <c r="I13" s="151"/>
      <c r="J13" s="152"/>
    </row>
    <row r="14" spans="1:28" ht="59.45" customHeight="1">
      <c r="A14" s="50" t="s">
        <v>11</v>
      </c>
      <c r="B14" s="148" t="s">
        <v>25</v>
      </c>
      <c r="C14" s="148"/>
      <c r="D14" s="148"/>
      <c r="E14" s="148"/>
      <c r="F14" s="148"/>
      <c r="G14" s="148"/>
      <c r="H14" s="148"/>
      <c r="I14" s="148"/>
      <c r="J14" s="149"/>
    </row>
    <row r="15" spans="1:28">
      <c r="A15" s="51" t="s">
        <v>40</v>
      </c>
      <c r="B15" s="47"/>
      <c r="C15" s="47">
        <v>19.39</v>
      </c>
      <c r="D15" s="52" t="s">
        <v>41</v>
      </c>
      <c r="E15" s="47"/>
      <c r="F15" s="47"/>
      <c r="G15" s="47"/>
      <c r="H15" s="47"/>
      <c r="I15" s="47"/>
      <c r="J15" s="48"/>
    </row>
    <row r="16" spans="1:28">
      <c r="A16" s="51"/>
      <c r="B16" s="47"/>
      <c r="C16" s="47">
        <v>45.51</v>
      </c>
      <c r="D16" s="52" t="s">
        <v>41</v>
      </c>
      <c r="E16" s="47"/>
      <c r="F16" s="47"/>
      <c r="G16" s="47"/>
      <c r="H16" s="47"/>
      <c r="I16" s="47"/>
      <c r="J16" s="48"/>
    </row>
    <row r="17" spans="1:10">
      <c r="A17" s="51"/>
      <c r="B17" s="47"/>
      <c r="C17" s="47">
        <v>18.399999999999999</v>
      </c>
      <c r="D17" s="52" t="s">
        <v>41</v>
      </c>
      <c r="E17" s="47"/>
      <c r="F17" s="47"/>
      <c r="G17" s="47"/>
      <c r="H17" s="47"/>
      <c r="I17" s="47"/>
      <c r="J17" s="48"/>
    </row>
    <row r="18" spans="1:10">
      <c r="A18" s="51"/>
      <c r="B18" s="47"/>
      <c r="C18" s="47">
        <v>70.41</v>
      </c>
      <c r="D18" s="52" t="s">
        <v>41</v>
      </c>
      <c r="E18" s="47"/>
      <c r="F18" s="47"/>
      <c r="G18" s="47"/>
      <c r="H18" s="47"/>
      <c r="I18" s="47"/>
      <c r="J18" s="48"/>
    </row>
    <row r="19" spans="1:10">
      <c r="A19" s="46"/>
      <c r="B19" s="47"/>
      <c r="C19" s="47">
        <v>76.849999999999994</v>
      </c>
      <c r="D19" s="52" t="s">
        <v>41</v>
      </c>
      <c r="E19" s="47"/>
      <c r="F19" s="47"/>
      <c r="G19" s="47"/>
      <c r="H19" s="47"/>
      <c r="I19" s="47"/>
      <c r="J19" s="48"/>
    </row>
    <row r="20" spans="1:10">
      <c r="A20" s="46"/>
      <c r="B20" s="52" t="s">
        <v>42</v>
      </c>
      <c r="C20" s="53">
        <f>SUM(C15:C19)</f>
        <v>230.56</v>
      </c>
      <c r="D20" s="53" t="s">
        <v>41</v>
      </c>
      <c r="E20" s="47"/>
      <c r="F20" s="47"/>
      <c r="G20" s="47"/>
      <c r="H20" s="47"/>
      <c r="I20" s="47"/>
      <c r="J20" s="48"/>
    </row>
    <row r="21" spans="1:10">
      <c r="A21" s="46"/>
      <c r="B21" s="52"/>
      <c r="C21" s="47"/>
      <c r="D21" s="52"/>
      <c r="E21" s="47"/>
      <c r="F21" s="47"/>
      <c r="G21" s="47"/>
      <c r="H21" s="47"/>
      <c r="I21" s="47"/>
      <c r="J21" s="48"/>
    </row>
    <row r="22" spans="1:10">
      <c r="A22" s="51" t="s">
        <v>43</v>
      </c>
      <c r="B22" s="52"/>
      <c r="C22" s="47">
        <v>3.58</v>
      </c>
      <c r="D22" s="52" t="s">
        <v>41</v>
      </c>
      <c r="E22" s="47"/>
      <c r="F22" s="47"/>
      <c r="G22" s="47"/>
      <c r="H22" s="47"/>
      <c r="I22" s="47"/>
      <c r="J22" s="48"/>
    </row>
    <row r="23" spans="1:10">
      <c r="A23" s="46"/>
      <c r="B23" s="52"/>
      <c r="C23" s="47">
        <v>76.849999999999994</v>
      </c>
      <c r="D23" s="52" t="s">
        <v>41</v>
      </c>
      <c r="E23" s="47"/>
      <c r="F23" s="47"/>
      <c r="G23" s="47"/>
      <c r="H23" s="47"/>
      <c r="I23" s="47"/>
      <c r="J23" s="48"/>
    </row>
    <row r="24" spans="1:10">
      <c r="A24" s="46"/>
      <c r="B24" s="52" t="s">
        <v>42</v>
      </c>
      <c r="C24" s="53">
        <f>SUM(C22:C23)</f>
        <v>80.429999999999993</v>
      </c>
      <c r="D24" s="53" t="s">
        <v>41</v>
      </c>
      <c r="E24" s="47"/>
      <c r="F24" s="47"/>
      <c r="G24" s="47"/>
      <c r="H24" s="47"/>
      <c r="I24" s="47"/>
      <c r="J24" s="48"/>
    </row>
    <row r="25" spans="1:10">
      <c r="A25" s="46"/>
      <c r="B25" s="52"/>
      <c r="C25" s="47"/>
      <c r="D25" s="52"/>
      <c r="E25" s="47"/>
      <c r="F25" s="47"/>
      <c r="G25" s="47"/>
      <c r="H25" s="47"/>
      <c r="I25" s="47"/>
      <c r="J25" s="48"/>
    </row>
    <row r="26" spans="1:10">
      <c r="A26" s="51" t="s">
        <v>45</v>
      </c>
      <c r="B26" s="52"/>
      <c r="C26" s="54" t="s">
        <v>46</v>
      </c>
      <c r="D26" s="55">
        <v>6.4</v>
      </c>
      <c r="E26" s="52" t="s">
        <v>41</v>
      </c>
      <c r="F26" s="47"/>
      <c r="G26" s="47"/>
      <c r="H26" s="47"/>
      <c r="I26" s="47"/>
      <c r="J26" s="48"/>
    </row>
    <row r="27" spans="1:10">
      <c r="A27" s="46"/>
      <c r="B27" s="52" t="s">
        <v>42</v>
      </c>
      <c r="C27" s="56">
        <f>5*D26</f>
        <v>32</v>
      </c>
      <c r="D27" s="53" t="s">
        <v>41</v>
      </c>
      <c r="E27" s="47"/>
      <c r="F27" s="47"/>
      <c r="G27" s="47"/>
      <c r="H27" s="47"/>
      <c r="I27" s="47"/>
      <c r="J27" s="48"/>
    </row>
    <row r="28" spans="1:10">
      <c r="A28" s="46"/>
      <c r="B28" s="52"/>
      <c r="C28" s="47"/>
      <c r="D28" s="52"/>
      <c r="E28" s="47"/>
      <c r="F28" s="47"/>
      <c r="G28" s="47"/>
      <c r="H28" s="47"/>
      <c r="I28" s="47"/>
      <c r="J28" s="48"/>
    </row>
    <row r="29" spans="1:10">
      <c r="A29" s="57" t="s">
        <v>44</v>
      </c>
      <c r="B29" s="58">
        <f>ROUND(C20+C24+C27,2)</f>
        <v>342.99</v>
      </c>
      <c r="C29" s="59" t="s">
        <v>41</v>
      </c>
      <c r="D29" s="52"/>
      <c r="E29" s="47"/>
      <c r="F29" s="47"/>
      <c r="G29" s="47"/>
      <c r="H29" s="47"/>
      <c r="I29" s="47"/>
      <c r="J29" s="48"/>
    </row>
    <row r="30" spans="1:10">
      <c r="A30" s="46"/>
      <c r="B30" s="47"/>
      <c r="C30" s="47"/>
      <c r="D30" s="47"/>
      <c r="E30" s="47"/>
      <c r="F30" s="47"/>
      <c r="G30" s="47"/>
      <c r="H30" s="47"/>
      <c r="I30" s="47"/>
      <c r="J30" s="48"/>
    </row>
    <row r="31" spans="1:10">
      <c r="A31" s="49">
        <v>3</v>
      </c>
      <c r="B31" s="151" t="s">
        <v>33</v>
      </c>
      <c r="C31" s="151"/>
      <c r="D31" s="151"/>
      <c r="E31" s="151"/>
      <c r="F31" s="151"/>
      <c r="G31" s="151"/>
      <c r="H31" s="151"/>
      <c r="I31" s="151"/>
      <c r="J31" s="152"/>
    </row>
    <row r="32" spans="1:10" ht="35.450000000000003" customHeight="1">
      <c r="A32" s="50" t="s">
        <v>35</v>
      </c>
      <c r="B32" s="148" t="s">
        <v>24</v>
      </c>
      <c r="C32" s="148"/>
      <c r="D32" s="148"/>
      <c r="E32" s="148"/>
      <c r="F32" s="148"/>
      <c r="G32" s="148"/>
      <c r="H32" s="148"/>
      <c r="I32" s="148"/>
      <c r="J32" s="149"/>
    </row>
    <row r="33" spans="1:10">
      <c r="A33" s="51" t="s">
        <v>40</v>
      </c>
      <c r="B33" s="47"/>
      <c r="C33" s="47">
        <v>19.39</v>
      </c>
      <c r="D33" s="52" t="s">
        <v>41</v>
      </c>
      <c r="E33" s="47"/>
      <c r="F33" s="47"/>
      <c r="G33" s="47"/>
      <c r="H33" s="47"/>
      <c r="I33" s="47"/>
      <c r="J33" s="48"/>
    </row>
    <row r="34" spans="1:10">
      <c r="A34" s="51"/>
      <c r="B34" s="47"/>
      <c r="C34" s="47">
        <v>45.51</v>
      </c>
      <c r="D34" s="52" t="s">
        <v>41</v>
      </c>
      <c r="E34" s="47"/>
      <c r="F34" s="47"/>
      <c r="G34" s="47"/>
      <c r="H34" s="47"/>
      <c r="I34" s="47"/>
      <c r="J34" s="48"/>
    </row>
    <row r="35" spans="1:10">
      <c r="A35" s="51"/>
      <c r="B35" s="47"/>
      <c r="C35" s="47">
        <v>18.399999999999999</v>
      </c>
      <c r="D35" s="52" t="s">
        <v>41</v>
      </c>
      <c r="E35" s="47"/>
      <c r="F35" s="47"/>
      <c r="G35" s="47"/>
      <c r="H35" s="47"/>
      <c r="I35" s="47"/>
      <c r="J35" s="48"/>
    </row>
    <row r="36" spans="1:10">
      <c r="A36" s="51"/>
      <c r="B36" s="47"/>
      <c r="C36" s="47">
        <v>70.41</v>
      </c>
      <c r="D36" s="52" t="s">
        <v>41</v>
      </c>
      <c r="E36" s="47"/>
      <c r="F36" s="47"/>
      <c r="G36" s="47"/>
      <c r="H36" s="47"/>
      <c r="I36" s="47"/>
      <c r="J36" s="48"/>
    </row>
    <row r="37" spans="1:10">
      <c r="A37" s="46"/>
      <c r="B37" s="47"/>
      <c r="C37" s="47">
        <v>76.849999999999994</v>
      </c>
      <c r="D37" s="52" t="s">
        <v>41</v>
      </c>
      <c r="E37" s="47"/>
      <c r="F37" s="47"/>
      <c r="G37" s="47"/>
      <c r="H37" s="47"/>
      <c r="I37" s="47"/>
      <c r="J37" s="48"/>
    </row>
    <row r="38" spans="1:10">
      <c r="A38" s="46"/>
      <c r="B38" s="52" t="s">
        <v>42</v>
      </c>
      <c r="C38" s="53">
        <f>SUM(C33:C37)</f>
        <v>230.56</v>
      </c>
      <c r="D38" s="53" t="s">
        <v>41</v>
      </c>
      <c r="E38" s="47"/>
      <c r="F38" s="47"/>
      <c r="G38" s="47"/>
      <c r="H38" s="47"/>
      <c r="I38" s="47"/>
      <c r="J38" s="48"/>
    </row>
    <row r="39" spans="1:10">
      <c r="A39" s="46"/>
      <c r="B39" s="52"/>
      <c r="C39" s="47"/>
      <c r="D39" s="52"/>
      <c r="E39" s="47"/>
      <c r="F39" s="47"/>
      <c r="G39" s="47"/>
      <c r="H39" s="47"/>
      <c r="I39" s="47"/>
      <c r="J39" s="48"/>
    </row>
    <row r="40" spans="1:10">
      <c r="A40" s="51" t="s">
        <v>43</v>
      </c>
      <c r="B40" s="52"/>
      <c r="C40" s="47">
        <v>3.58</v>
      </c>
      <c r="D40" s="52" t="s">
        <v>41</v>
      </c>
      <c r="E40" s="47"/>
      <c r="F40" s="47"/>
      <c r="G40" s="47"/>
      <c r="H40" s="47"/>
      <c r="I40" s="47"/>
      <c r="J40" s="48"/>
    </row>
    <row r="41" spans="1:10">
      <c r="A41" s="46"/>
      <c r="B41" s="52"/>
      <c r="C41" s="47">
        <v>76.849999999999994</v>
      </c>
      <c r="D41" s="52" t="s">
        <v>41</v>
      </c>
      <c r="E41" s="47"/>
      <c r="F41" s="47"/>
      <c r="G41" s="47"/>
      <c r="H41" s="47"/>
      <c r="I41" s="47"/>
      <c r="J41" s="48"/>
    </row>
    <row r="42" spans="1:10">
      <c r="A42" s="46"/>
      <c r="B42" s="52" t="s">
        <v>42</v>
      </c>
      <c r="C42" s="53">
        <f>SUM(C40:C41)</f>
        <v>80.429999999999993</v>
      </c>
      <c r="D42" s="53" t="s">
        <v>41</v>
      </c>
      <c r="E42" s="47"/>
      <c r="F42" s="47"/>
      <c r="G42" s="47"/>
      <c r="H42" s="47"/>
      <c r="I42" s="47"/>
      <c r="J42" s="48"/>
    </row>
    <row r="43" spans="1:10">
      <c r="A43" s="46"/>
      <c r="B43" s="47"/>
      <c r="C43" s="47"/>
      <c r="D43" s="47"/>
      <c r="E43" s="47"/>
      <c r="F43" s="47"/>
      <c r="G43" s="47"/>
      <c r="H43" s="47"/>
      <c r="I43" s="47"/>
      <c r="J43" s="48"/>
    </row>
    <row r="44" spans="1:10">
      <c r="A44" s="57" t="s">
        <v>44</v>
      </c>
      <c r="B44" s="59">
        <f>ROUND(C38+C42,2)</f>
        <v>310.99</v>
      </c>
      <c r="C44" s="59" t="s">
        <v>41</v>
      </c>
      <c r="D44" s="47"/>
      <c r="E44" s="47"/>
      <c r="F44" s="47"/>
      <c r="G44" s="47"/>
      <c r="H44" s="47"/>
      <c r="I44" s="47"/>
      <c r="J44" s="48"/>
    </row>
    <row r="45" spans="1:10">
      <c r="A45" s="46"/>
      <c r="B45" s="47"/>
      <c r="C45" s="47"/>
      <c r="D45" s="47"/>
      <c r="E45" s="47"/>
      <c r="F45" s="47"/>
      <c r="G45" s="47"/>
      <c r="H45" s="47"/>
      <c r="I45" s="47"/>
      <c r="J45" s="48"/>
    </row>
    <row r="46" spans="1:10">
      <c r="A46" s="49">
        <v>4</v>
      </c>
      <c r="B46" s="151" t="s">
        <v>34</v>
      </c>
      <c r="C46" s="151"/>
      <c r="D46" s="151"/>
      <c r="E46" s="151"/>
      <c r="F46" s="151"/>
      <c r="G46" s="151"/>
      <c r="H46" s="151"/>
      <c r="I46" s="151"/>
      <c r="J46" s="152"/>
    </row>
    <row r="47" spans="1:10" ht="43.15" customHeight="1">
      <c r="A47" s="50" t="s">
        <v>36</v>
      </c>
      <c r="B47" s="148" t="s">
        <v>13</v>
      </c>
      <c r="C47" s="148"/>
      <c r="D47" s="148"/>
      <c r="E47" s="148"/>
      <c r="F47" s="148"/>
      <c r="G47" s="148"/>
      <c r="H47" s="148"/>
      <c r="I47" s="148"/>
      <c r="J47" s="149"/>
    </row>
    <row r="48" spans="1:10">
      <c r="A48" s="51" t="s">
        <v>47</v>
      </c>
      <c r="B48" s="47"/>
      <c r="C48" s="47">
        <v>19.39</v>
      </c>
      <c r="D48" s="52" t="s">
        <v>41</v>
      </c>
      <c r="E48" s="47"/>
      <c r="F48" s="47"/>
      <c r="G48" s="47"/>
      <c r="H48" s="47"/>
      <c r="I48" s="47"/>
      <c r="J48" s="48"/>
    </row>
    <row r="49" spans="1:10">
      <c r="A49" s="51"/>
      <c r="B49" s="47"/>
      <c r="C49" s="47">
        <v>45.51</v>
      </c>
      <c r="D49" s="52" t="s">
        <v>41</v>
      </c>
      <c r="E49" s="47"/>
      <c r="F49" s="47"/>
      <c r="G49" s="47"/>
      <c r="H49" s="47"/>
      <c r="I49" s="47"/>
      <c r="J49" s="48"/>
    </row>
    <row r="50" spans="1:10">
      <c r="A50" s="51"/>
      <c r="B50" s="47"/>
      <c r="C50" s="47">
        <v>18.399999999999999</v>
      </c>
      <c r="D50" s="52" t="s">
        <v>41</v>
      </c>
      <c r="E50" s="47"/>
      <c r="F50" s="47"/>
      <c r="G50" s="47"/>
      <c r="H50" s="47"/>
      <c r="I50" s="47"/>
      <c r="J50" s="48"/>
    </row>
    <row r="51" spans="1:10">
      <c r="A51" s="51"/>
      <c r="B51" s="47"/>
      <c r="C51" s="47">
        <v>70.41</v>
      </c>
      <c r="D51" s="52" t="s">
        <v>41</v>
      </c>
      <c r="E51" s="47"/>
      <c r="F51" s="47"/>
      <c r="G51" s="47"/>
      <c r="H51" s="47"/>
      <c r="I51" s="47"/>
      <c r="J51" s="48"/>
    </row>
    <row r="52" spans="1:10">
      <c r="A52" s="46"/>
      <c r="B52" s="47"/>
      <c r="C52" s="47">
        <v>76.849999999999994</v>
      </c>
      <c r="D52" s="52" t="s">
        <v>41</v>
      </c>
      <c r="E52" s="47"/>
      <c r="F52" s="47"/>
      <c r="G52" s="47"/>
      <c r="H52" s="47"/>
      <c r="I52" s="47"/>
      <c r="J52" s="48"/>
    </row>
    <row r="53" spans="1:10">
      <c r="A53" s="46"/>
      <c r="B53" s="52" t="s">
        <v>42</v>
      </c>
      <c r="C53" s="53">
        <f>SUM(C48:C52)</f>
        <v>230.56</v>
      </c>
      <c r="D53" s="53" t="s">
        <v>41</v>
      </c>
      <c r="E53" s="47"/>
      <c r="F53" s="47"/>
      <c r="G53" s="47"/>
      <c r="H53" s="47"/>
      <c r="I53" s="47"/>
      <c r="J53" s="48"/>
    </row>
    <row r="54" spans="1:10">
      <c r="A54" s="46"/>
      <c r="B54" s="47"/>
      <c r="C54" s="47"/>
      <c r="D54" s="47"/>
      <c r="E54" s="47"/>
      <c r="F54" s="47"/>
      <c r="G54" s="47"/>
      <c r="H54" s="47"/>
      <c r="I54" s="47"/>
      <c r="J54" s="48"/>
    </row>
    <row r="55" spans="1:10">
      <c r="A55" s="51" t="s">
        <v>48</v>
      </c>
      <c r="B55" s="60">
        <v>6.4</v>
      </c>
      <c r="C55" s="52" t="s">
        <v>41</v>
      </c>
      <c r="D55" s="47"/>
      <c r="E55" s="47"/>
      <c r="F55" s="47"/>
      <c r="G55" s="47"/>
      <c r="H55" s="47"/>
      <c r="I55" s="47"/>
      <c r="J55" s="48"/>
    </row>
    <row r="56" spans="1:10">
      <c r="A56" s="46"/>
      <c r="B56" s="47"/>
      <c r="C56" s="47"/>
      <c r="D56" s="47"/>
      <c r="E56" s="47"/>
      <c r="F56" s="47"/>
      <c r="G56" s="47"/>
      <c r="H56" s="47"/>
      <c r="I56" s="47"/>
      <c r="J56" s="48"/>
    </row>
    <row r="57" spans="1:10">
      <c r="A57" s="57" t="s">
        <v>44</v>
      </c>
      <c r="B57" s="58">
        <f>ROUND(C53*B55,2)</f>
        <v>1475.58</v>
      </c>
      <c r="C57" s="59" t="s">
        <v>49</v>
      </c>
      <c r="D57" s="47"/>
      <c r="E57" s="47"/>
      <c r="F57" s="47"/>
      <c r="G57" s="47"/>
      <c r="H57" s="47"/>
      <c r="I57" s="47"/>
      <c r="J57" s="48"/>
    </row>
    <row r="58" spans="1:10">
      <c r="A58" s="46"/>
      <c r="B58" s="47"/>
      <c r="C58" s="47"/>
      <c r="D58" s="47"/>
      <c r="E58" s="47"/>
      <c r="F58" s="47"/>
      <c r="G58" s="47"/>
      <c r="H58" s="47"/>
      <c r="I58" s="47"/>
      <c r="J58" s="48"/>
    </row>
    <row r="59" spans="1:10">
      <c r="A59" s="46"/>
      <c r="B59" s="47"/>
      <c r="C59" s="47"/>
      <c r="D59" s="47"/>
      <c r="E59" s="47"/>
      <c r="F59" s="150" t="s">
        <v>64</v>
      </c>
      <c r="G59" s="150"/>
      <c r="H59" s="150"/>
      <c r="I59" s="150"/>
      <c r="J59" s="48"/>
    </row>
    <row r="60" spans="1:10">
      <c r="A60" s="46"/>
      <c r="B60" s="47"/>
      <c r="C60" s="47"/>
      <c r="D60" s="47"/>
      <c r="E60" s="47"/>
      <c r="F60" s="47"/>
      <c r="G60" s="47"/>
      <c r="H60" s="47"/>
      <c r="I60" s="47"/>
      <c r="J60" s="48"/>
    </row>
    <row r="61" spans="1:10">
      <c r="A61" s="46"/>
      <c r="B61" s="47"/>
      <c r="C61" s="47"/>
      <c r="D61" s="47"/>
      <c r="E61" s="47"/>
      <c r="F61" s="47"/>
      <c r="G61" s="47"/>
      <c r="H61" s="47"/>
      <c r="I61" s="47"/>
      <c r="J61" s="48"/>
    </row>
    <row r="62" spans="1:10">
      <c r="A62" s="46"/>
      <c r="B62" s="47"/>
      <c r="C62" s="47"/>
      <c r="D62" s="47"/>
      <c r="E62" s="47"/>
      <c r="F62" s="47"/>
      <c r="G62" s="47"/>
      <c r="H62" s="47"/>
      <c r="I62" s="47"/>
      <c r="J62" s="48"/>
    </row>
    <row r="63" spans="1:10">
      <c r="A63" s="46"/>
      <c r="B63" s="47"/>
      <c r="C63" s="47"/>
      <c r="D63" s="47"/>
      <c r="E63" s="47"/>
      <c r="F63" s="47"/>
      <c r="G63" s="47"/>
      <c r="H63" s="47"/>
      <c r="I63" s="47"/>
      <c r="J63" s="48"/>
    </row>
    <row r="64" spans="1:10">
      <c r="A64" s="46"/>
      <c r="B64" s="47"/>
      <c r="C64" s="47"/>
      <c r="D64" s="153" t="s">
        <v>62</v>
      </c>
      <c r="E64" s="153"/>
      <c r="F64" s="153"/>
      <c r="G64" s="47"/>
      <c r="H64" s="47"/>
      <c r="I64" s="47"/>
      <c r="J64" s="48"/>
    </row>
    <row r="65" spans="1:10">
      <c r="A65" s="46"/>
      <c r="B65" s="47"/>
      <c r="C65" s="47"/>
      <c r="D65" s="150" t="s">
        <v>29</v>
      </c>
      <c r="E65" s="150"/>
      <c r="F65" s="150"/>
      <c r="G65" s="47"/>
      <c r="H65" s="47"/>
      <c r="I65" s="47"/>
      <c r="J65" s="48"/>
    </row>
    <row r="66" spans="1:10">
      <c r="A66" s="46"/>
      <c r="B66" s="47"/>
      <c r="C66" s="47"/>
      <c r="D66" s="150" t="s">
        <v>63</v>
      </c>
      <c r="E66" s="150"/>
      <c r="F66" s="150"/>
      <c r="G66" s="47"/>
      <c r="H66" s="47"/>
      <c r="I66" s="47"/>
      <c r="J66" s="48"/>
    </row>
    <row r="67" spans="1:10">
      <c r="A67" s="46"/>
      <c r="B67" s="47"/>
      <c r="C67" s="47"/>
      <c r="D67" s="47"/>
      <c r="E67" s="47"/>
      <c r="F67" s="47"/>
      <c r="G67" s="47"/>
      <c r="H67" s="47"/>
      <c r="I67" s="47"/>
      <c r="J67" s="48"/>
    </row>
    <row r="68" spans="1:10" ht="13.5" thickBot="1">
      <c r="A68" s="61"/>
      <c r="B68" s="62"/>
      <c r="C68" s="62"/>
      <c r="D68" s="62"/>
      <c r="E68" s="62"/>
      <c r="F68" s="62"/>
      <c r="G68" s="62"/>
      <c r="H68" s="62"/>
      <c r="I68" s="62"/>
      <c r="J68" s="63"/>
    </row>
  </sheetData>
  <mergeCells count="19">
    <mergeCell ref="C1:J1"/>
    <mergeCell ref="C2:J2"/>
    <mergeCell ref="A4:J4"/>
    <mergeCell ref="A5:J5"/>
    <mergeCell ref="A6:J6"/>
    <mergeCell ref="A7:J7"/>
    <mergeCell ref="C3:J3"/>
    <mergeCell ref="B10:J10"/>
    <mergeCell ref="B9:J9"/>
    <mergeCell ref="B13:J13"/>
    <mergeCell ref="B14:J14"/>
    <mergeCell ref="D66:F66"/>
    <mergeCell ref="F59:I59"/>
    <mergeCell ref="B31:J31"/>
    <mergeCell ref="B32:J32"/>
    <mergeCell ref="B46:J46"/>
    <mergeCell ref="B47:J47"/>
    <mergeCell ref="D64:F64"/>
    <mergeCell ref="D65:F65"/>
  </mergeCells>
  <printOptions horizontalCentered="1"/>
  <pageMargins left="0.51181102362204722" right="0.51181102362204722" top="0.26" bottom="0.28999999999999998" header="0.19" footer="0.2"/>
  <pageSetup paperSize="9" scale="7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CALÇAMENTO 2020</vt:lpstr>
      <vt:lpstr>MEM CALC 2020</vt:lpstr>
      <vt:lpstr>'CALÇAMENTO 2020'!Area_de_impressao</vt:lpstr>
      <vt:lpstr>'MEM CALC 2020'!Area_de_impressao</vt:lpstr>
      <vt:lpstr>'CALÇAMENTO 2020'!Titulos_de_impressao</vt:lpstr>
    </vt:vector>
  </TitlesOfParts>
  <Company>pmpa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Obras</cp:lastModifiedBy>
  <cp:lastPrinted>2020-09-21T15:18:24Z</cp:lastPrinted>
  <dcterms:created xsi:type="dcterms:W3CDTF">1991-08-02T13:21:14Z</dcterms:created>
  <dcterms:modified xsi:type="dcterms:W3CDTF">2020-09-21T15:35:32Z</dcterms:modified>
</cp:coreProperties>
</file>