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BDI Serviços" sheetId="3" r:id="rId1"/>
    <sheet name="BDI Material" sheetId="4" r:id="rId2"/>
  </sheets>
  <externalReferences>
    <externalReference r:id="rId3"/>
  </externalReferences>
  <definedNames>
    <definedName name="_xlnm.Print_Area" localSheetId="1">'BDI Material'!$A$1:$K$44</definedName>
    <definedName name="_xlnm.Print_Area" localSheetId="0">'BDI Serviços'!$A$1:$K$44</definedName>
    <definedName name="BDI.Opcao" hidden="1">[1]DADOS!$F$18</definedName>
    <definedName name="BDI.TipoObra" hidden="1">[1]BDI!$A$138:$A$146</definedName>
    <definedName name="DESONERACAO" hidden="1">IF(OR(Import.Desoneracao="DESONERADO",Import.Desoneracao="SIM"),"SIM","NÃO")</definedName>
    <definedName name="Import.Apelido" hidden="1">[1]DADOS!$F$16</definedName>
    <definedName name="Import.DescLote" hidden="1">[1]DADOS!$F$17</definedName>
    <definedName name="Import.Desoneracao" hidden="1">OFFSET([1]DADOS!$G$18,0,-1)</definedName>
    <definedName name="Import.Município" hidden="1">[1]DADOS!$F$6</definedName>
    <definedName name="Import.RespOrçamento" hidden="1">[1]DADOS!$F$22:$F$24</definedName>
  </definedNames>
  <calcPr calcId="124519"/>
</workbook>
</file>

<file path=xl/calcChain.xml><?xml version="1.0" encoding="utf-8"?>
<calcChain xmlns="http://schemas.openxmlformats.org/spreadsheetml/2006/main">
  <c r="C43" i="4" a="1"/>
  <c r="C43" s="1"/>
  <c r="B38"/>
  <c r="K25"/>
  <c r="K21"/>
  <c r="K20"/>
  <c r="M28" s="1"/>
  <c r="K28" s="1"/>
  <c r="K19"/>
  <c r="K20" i="3"/>
  <c r="K21"/>
  <c r="K19"/>
  <c r="K25"/>
  <c r="C43" a="1"/>
  <c r="C45" s="1"/>
  <c r="B38"/>
  <c r="C45" i="4" l="1"/>
  <c r="C44"/>
  <c r="M28" i="3"/>
  <c r="K28" s="1"/>
  <c r="C43"/>
  <c r="C44"/>
</calcChain>
</file>

<file path=xl/sharedStrings.xml><?xml version="1.0" encoding="utf-8"?>
<sst xmlns="http://schemas.openxmlformats.org/spreadsheetml/2006/main" count="112" uniqueCount="55">
  <si>
    <t>Conforme legislação tributária municipal, definir estimativa de percentual da base de cálculo para o ISS:</t>
  </si>
  <si>
    <t>Sobre a base de cálculo, definir a respectiva alíquota do ISS (entre 2% e 5%):</t>
  </si>
  <si>
    <t>Itens</t>
  </si>
  <si>
    <t>Siglas</t>
  </si>
  <si>
    <t>% Adotado</t>
  </si>
  <si>
    <t>CP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</si>
  <si>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</si>
  <si>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</si>
  <si>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</si>
  <si>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</si>
  <si>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PAD</t>
  </si>
  <si>
    <t>BDI COM desoneração</t>
  </si>
  <si>
    <t>BDI DES</t>
  </si>
  <si>
    <t>Os valores de BDI foram calculados com o emprego da fórmula:</t>
  </si>
  <si>
    <t>BDI =</t>
  </si>
  <si>
    <t xml:space="preserve"> - 1</t>
  </si>
  <si>
    <t>(1-CP-ISS-CRPB)</t>
  </si>
  <si>
    <t>Local</t>
  </si>
  <si>
    <t>Data</t>
  </si>
  <si>
    <t>Responsável Técnico</t>
  </si>
  <si>
    <t>Nome:</t>
  </si>
  <si>
    <t>CREA:</t>
  </si>
  <si>
    <t>AC</t>
  </si>
  <si>
    <t>SG</t>
  </si>
  <si>
    <t>R</t>
  </si>
  <si>
    <t>DF</t>
  </si>
  <si>
    <t>L</t>
  </si>
  <si>
    <t>(1+AC + S + R + G)*(1 + DF)*(1+L)</t>
  </si>
  <si>
    <t>Declaro para os devidos fins que o regime de Contribuição Previdenciária sobre a Receita Bruta adotado para elaboração do orçamento foi COM Desoneração, e que esta é a alternativa mais adequada para a Administração Pública.</t>
  </si>
  <si>
    <t>Administração Central</t>
  </si>
  <si>
    <t>Seguro e Garantia</t>
  </si>
  <si>
    <t>Risco</t>
  </si>
  <si>
    <t>Despesas Financeiras</t>
  </si>
  <si>
    <t>Lucro</t>
  </si>
  <si>
    <t>Tributos (ISS)</t>
  </si>
  <si>
    <t>Tributos (COFINS 3%, e  PIS 0,65%)</t>
  </si>
  <si>
    <t>1º Quartil</t>
  </si>
  <si>
    <t>Médio</t>
  </si>
  <si>
    <t>3º Quartil</t>
  </si>
  <si>
    <t>Valores de Referência (%)</t>
  </si>
  <si>
    <t>COMPOSIÇÃO ANALÍTICA de LDI ou BDI</t>
  </si>
  <si>
    <t>OBRA:</t>
  </si>
  <si>
    <t>TIPO DE OBRA:</t>
  </si>
  <si>
    <t>PROPONENTE:</t>
  </si>
  <si>
    <t>Nº PROPOSTA / CONVÊNIO:</t>
  </si>
  <si>
    <t>Prefeitura  Municipal  de Estiva</t>
  </si>
  <si>
    <t xml:space="preserve">    ESTADO   DE   MINAS  GERAIS</t>
  </si>
  <si>
    <t>Responsável Tomador</t>
  </si>
  <si>
    <t>VAGNER ABÍLIO BELIZÁRIO</t>
  </si>
  <si>
    <t>Prefeito Municipal</t>
  </si>
  <si>
    <t>Cálculo</t>
  </si>
  <si>
    <t>Declaro para os devidos fins que, conforme legislação tributária municipal, a base de cálculo deste tipo de obra corresponde a 28%, com a respectiva alíquota de 5%.</t>
  </si>
  <si>
    <t>Construção de Redes de Abastecimento de Água, Coleta de Esgoto</t>
  </si>
  <si>
    <t>Perfuração de Poço Tubular Profundo</t>
  </si>
  <si>
    <t>Fornecimento de Materiais e Equipamentos (aquisição indireta - em conjunto com licitação de obras)</t>
  </si>
</sst>
</file>

<file path=xl/styles.xml><?xml version="1.0" encoding="utf-8"?>
<styleSheet xmlns="http://schemas.openxmlformats.org/spreadsheetml/2006/main">
  <numFmts count="4">
    <numFmt numFmtId="164" formatCode="_(&quot;R$ &quot;* #,##0.00_);_(&quot;R$ &quot;* \(#,##0.00\);_(&quot;R$ &quot;* \-??_);_(@_)"/>
    <numFmt numFmtId="165" formatCode="General;General"/>
    <numFmt numFmtId="166" formatCode="[$-F800]dddd\,\ mmmm\ dd\,\ yyyy"/>
    <numFmt numFmtId="167" formatCode="dd&quot; de &quot;mmmm&quot; de &quot;yyyy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2"/>
      <name val="Calibri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name val="Calibri"/>
      <family val="2"/>
    </font>
    <font>
      <b/>
      <sz val="9"/>
      <name val="Arial"/>
      <family val="2"/>
    </font>
    <font>
      <sz val="28"/>
      <color theme="1"/>
      <name val="Times New Roman"/>
      <family val="1"/>
    </font>
    <font>
      <b/>
      <i/>
      <sz val="13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00"/>
        <bgColor indexed="44"/>
      </patternFill>
    </fill>
    <fill>
      <patternFill patternType="solid">
        <fgColor theme="0"/>
        <bgColor indexed="42"/>
      </patternFill>
    </fill>
    <fill>
      <patternFill patternType="solid">
        <fgColor rgb="FF99FFCC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1" fillId="0" borderId="0" applyFill="0" applyBorder="0" applyAlignment="0" applyProtection="0"/>
  </cellStyleXfs>
  <cellXfs count="91">
    <xf numFmtId="0" fontId="0" fillId="0" borderId="0" xfId="0"/>
    <xf numFmtId="0" fontId="0" fillId="0" borderId="0" xfId="1" applyFont="1" applyProtection="1"/>
    <xf numFmtId="10" fontId="6" fillId="2" borderId="3" xfId="1" applyNumberFormat="1" applyFont="1" applyFill="1" applyBorder="1" applyAlignment="1" applyProtection="1">
      <alignment horizontal="center" vertical="center"/>
      <protection locked="0"/>
    </xf>
    <xf numFmtId="10" fontId="6" fillId="0" borderId="3" xfId="1" applyNumberFormat="1" applyFont="1" applyFill="1" applyBorder="1" applyAlignment="1" applyProtection="1">
      <alignment horizontal="center" vertical="center"/>
    </xf>
    <xf numFmtId="0" fontId="0" fillId="0" borderId="0" xfId="1" applyFont="1" applyBorder="1" applyAlignment="1" applyProtection="1">
      <alignment horizontal="center" vertical="top"/>
    </xf>
    <xf numFmtId="0" fontId="8" fillId="0" borderId="0" xfId="1" applyFont="1" applyBorder="1" applyAlignment="1" applyProtection="1">
      <alignment horizontal="center" vertical="top"/>
    </xf>
    <xf numFmtId="167" fontId="0" fillId="0" borderId="0" xfId="1" applyNumberFormat="1" applyFont="1" applyAlignment="1" applyProtection="1"/>
    <xf numFmtId="0" fontId="2" fillId="0" borderId="5" xfId="1" applyFont="1" applyBorder="1" applyAlignment="1" applyProtection="1">
      <alignment horizontal="left"/>
    </xf>
    <xf numFmtId="0" fontId="0" fillId="0" borderId="5" xfId="1" applyFont="1" applyBorder="1" applyProtection="1"/>
    <xf numFmtId="0" fontId="6" fillId="0" borderId="0" xfId="1" applyFont="1" applyBorder="1" applyProtection="1"/>
    <xf numFmtId="0" fontId="0" fillId="0" borderId="0" xfId="1" applyFont="1" applyBorder="1" applyProtection="1"/>
    <xf numFmtId="0" fontId="2" fillId="0" borderId="0" xfId="2" applyFont="1" applyBorder="1" applyAlignment="1" applyProtection="1">
      <alignment horizontal="left" vertical="top"/>
    </xf>
    <xf numFmtId="0" fontId="0" fillId="0" borderId="0" xfId="1" applyNumberFormat="1" applyFont="1" applyFill="1" applyBorder="1" applyAlignment="1" applyProtection="1">
      <alignment vertical="top"/>
    </xf>
    <xf numFmtId="165" fontId="0" fillId="0" borderId="0" xfId="1" applyNumberFormat="1" applyFont="1" applyFill="1" applyBorder="1" applyAlignment="1" applyProtection="1"/>
    <xf numFmtId="0" fontId="6" fillId="0" borderId="0" xfId="1" applyFont="1" applyProtection="1"/>
    <xf numFmtId="165" fontId="0" fillId="0" borderId="0" xfId="1" applyNumberFormat="1" applyFont="1" applyFill="1" applyBorder="1" applyAlignment="1" applyProtection="1">
      <alignment vertical="top"/>
    </xf>
    <xf numFmtId="0" fontId="6" fillId="3" borderId="3" xfId="1" applyFont="1" applyFill="1" applyBorder="1" applyAlignment="1" applyProtection="1">
      <alignment horizontal="center" vertical="center" wrapText="1"/>
    </xf>
    <xf numFmtId="10" fontId="5" fillId="3" borderId="3" xfId="1" applyNumberFormat="1" applyFont="1" applyFill="1" applyBorder="1" applyAlignment="1" applyProtection="1">
      <alignment horizontal="center" vertical="center"/>
    </xf>
    <xf numFmtId="10" fontId="0" fillId="0" borderId="0" xfId="0" applyNumberFormat="1"/>
    <xf numFmtId="0" fontId="6" fillId="0" borderId="15" xfId="1" applyFont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horizontal="center" vertical="center" wrapText="1"/>
    </xf>
    <xf numFmtId="0" fontId="2" fillId="0" borderId="22" xfId="1" applyFont="1" applyFill="1" applyBorder="1" applyAlignment="1" applyProtection="1">
      <alignment horizontal="center" vertical="center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4" xfId="1" applyFont="1" applyFill="1" applyBorder="1" applyAlignment="1" applyProtection="1">
      <alignment horizontal="center" vertical="center"/>
    </xf>
    <xf numFmtId="0" fontId="6" fillId="0" borderId="16" xfId="1" applyFont="1" applyBorder="1" applyAlignment="1" applyProtection="1">
      <alignment horizontal="center" vertical="center"/>
    </xf>
    <xf numFmtId="10" fontId="6" fillId="2" borderId="2" xfId="1" applyNumberFormat="1" applyFont="1" applyFill="1" applyBorder="1" applyAlignment="1" applyProtection="1">
      <alignment horizontal="center" vertical="center"/>
      <protection locked="0"/>
    </xf>
    <xf numFmtId="10" fontId="0" fillId="0" borderId="18" xfId="1" applyNumberFormat="1" applyFont="1" applyBorder="1" applyAlignment="1" applyProtection="1">
      <alignment horizontal="center" vertical="center" wrapText="1"/>
    </xf>
    <xf numFmtId="10" fontId="0" fillId="0" borderId="6" xfId="1" applyNumberFormat="1" applyFont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/>
    </xf>
    <xf numFmtId="164" fontId="3" fillId="4" borderId="0" xfId="3" applyFont="1" applyFill="1" applyBorder="1" applyAlignment="1" applyProtection="1">
      <alignment horizontal="left"/>
      <protection locked="0"/>
    </xf>
    <xf numFmtId="0" fontId="9" fillId="0" borderId="0" xfId="0" applyFont="1"/>
    <xf numFmtId="0" fontId="0" fillId="0" borderId="11" xfId="0" applyBorder="1"/>
    <xf numFmtId="0" fontId="0" fillId="0" borderId="35" xfId="0" applyBorder="1"/>
    <xf numFmtId="0" fontId="0" fillId="0" borderId="0" xfId="0" applyAlignment="1"/>
    <xf numFmtId="0" fontId="12" fillId="0" borderId="0" xfId="0" applyFont="1" applyAlignment="1"/>
    <xf numFmtId="0" fontId="9" fillId="5" borderId="37" xfId="0" applyFont="1" applyFill="1" applyBorder="1" applyAlignment="1">
      <alignment horizontal="center" vertical="center"/>
    </xf>
    <xf numFmtId="10" fontId="14" fillId="5" borderId="36" xfId="0" applyNumberFormat="1" applyFont="1" applyFill="1" applyBorder="1" applyAlignment="1">
      <alignment horizontal="center" vertical="center"/>
    </xf>
    <xf numFmtId="0" fontId="5" fillId="0" borderId="0" xfId="1" applyFont="1" applyBorder="1" applyAlignment="1" applyProtection="1">
      <alignment horizontal="left" vertical="center"/>
    </xf>
    <xf numFmtId="0" fontId="0" fillId="0" borderId="5" xfId="1" applyFont="1" applyBorder="1" applyAlignment="1" applyProtection="1">
      <alignment horizontal="left" vertical="center"/>
    </xf>
    <xf numFmtId="0" fontId="3" fillId="0" borderId="13" xfId="1" applyFont="1" applyBorder="1" applyAlignment="1" applyProtection="1">
      <alignment horizontal="left" vertical="center" wrapText="1"/>
    </xf>
    <xf numFmtId="0" fontId="3" fillId="0" borderId="14" xfId="1" applyFont="1" applyBorder="1" applyAlignment="1" applyProtection="1">
      <alignment horizontal="left" vertical="center" wrapText="1"/>
    </xf>
    <xf numFmtId="0" fontId="3" fillId="0" borderId="15" xfId="1" applyFont="1" applyBorder="1" applyAlignment="1" applyProtection="1">
      <alignment horizontal="left" vertical="center" wrapText="1"/>
    </xf>
    <xf numFmtId="166" fontId="0" fillId="0" borderId="4" xfId="1" applyNumberFormat="1" applyFont="1" applyFill="1" applyBorder="1" applyAlignment="1" applyProtection="1">
      <alignment horizontal="left"/>
    </xf>
    <xf numFmtId="0" fontId="3" fillId="0" borderId="3" xfId="1" applyFont="1" applyBorder="1" applyAlignment="1" applyProtection="1">
      <alignment horizontal="left" vertical="center" wrapText="1"/>
    </xf>
    <xf numFmtId="165" fontId="0" fillId="0" borderId="4" xfId="1" applyNumberFormat="1" applyFont="1" applyFill="1" applyBorder="1" applyAlignment="1" applyProtection="1">
      <alignment horizontal="left"/>
    </xf>
    <xf numFmtId="14" fontId="0" fillId="0" borderId="4" xfId="1" applyNumberFormat="1" applyFont="1" applyFill="1" applyBorder="1" applyAlignment="1" applyProtection="1">
      <alignment horizontal="left"/>
    </xf>
    <xf numFmtId="0" fontId="2" fillId="0" borderId="0" xfId="1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right" vertical="center"/>
    </xf>
    <xf numFmtId="0" fontId="7" fillId="0" borderId="10" xfId="0" applyFont="1" applyBorder="1" applyAlignment="1" applyProtection="1">
      <alignment horizontal="right" vertical="center"/>
    </xf>
    <xf numFmtId="0" fontId="10" fillId="0" borderId="8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center" vertical="top"/>
    </xf>
    <xf numFmtId="0" fontId="0" fillId="0" borderId="18" xfId="1" applyFont="1" applyBorder="1" applyAlignment="1" applyProtection="1">
      <alignment horizontal="center" vertical="center" wrapText="1"/>
    </xf>
    <xf numFmtId="0" fontId="0" fillId="0" borderId="6" xfId="1" applyFont="1" applyBorder="1" applyAlignment="1" applyProtection="1">
      <alignment horizontal="center" vertical="center" wrapText="1"/>
    </xf>
    <xf numFmtId="0" fontId="5" fillId="3" borderId="2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left" wrapText="1"/>
    </xf>
    <xf numFmtId="10" fontId="3" fillId="2" borderId="34" xfId="1" applyNumberFormat="1" applyFont="1" applyFill="1" applyBorder="1" applyAlignment="1" applyProtection="1">
      <alignment horizontal="center" vertical="center"/>
      <protection locked="0"/>
    </xf>
    <xf numFmtId="10" fontId="3" fillId="2" borderId="17" xfId="1" applyNumberFormat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left"/>
    </xf>
    <xf numFmtId="10" fontId="3" fillId="2" borderId="2" xfId="1" applyNumberFormat="1" applyFont="1" applyFill="1" applyBorder="1" applyAlignment="1" applyProtection="1">
      <alignment horizontal="center"/>
      <protection locked="0"/>
    </xf>
    <xf numFmtId="0" fontId="5" fillId="0" borderId="19" xfId="1" applyFont="1" applyBorder="1" applyAlignment="1" applyProtection="1">
      <alignment horizontal="center" vertical="center"/>
    </xf>
    <xf numFmtId="0" fontId="5" fillId="0" borderId="20" xfId="1" applyFont="1" applyBorder="1" applyAlignment="1" applyProtection="1">
      <alignment horizontal="center" vertical="center"/>
    </xf>
    <xf numFmtId="0" fontId="5" fillId="0" borderId="21" xfId="1" applyFont="1" applyBorder="1" applyAlignment="1" applyProtection="1">
      <alignment horizontal="center" vertical="center"/>
    </xf>
    <xf numFmtId="0" fontId="5" fillId="0" borderId="22" xfId="1" applyFont="1" applyBorder="1" applyAlignment="1" applyProtection="1">
      <alignment horizontal="center" vertical="center"/>
    </xf>
    <xf numFmtId="0" fontId="5" fillId="0" borderId="23" xfId="1" applyFont="1" applyBorder="1" applyAlignment="1" applyProtection="1">
      <alignment horizontal="center" vertical="center"/>
    </xf>
    <xf numFmtId="0" fontId="5" fillId="0" borderId="24" xfId="1" applyFont="1" applyBorder="1" applyAlignment="1" applyProtection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5" fillId="0" borderId="25" xfId="1" applyFont="1" applyBorder="1" applyAlignment="1" applyProtection="1">
      <alignment horizontal="center" vertical="center"/>
    </xf>
    <xf numFmtId="0" fontId="5" fillId="0" borderId="27" xfId="1" applyFont="1" applyBorder="1" applyAlignment="1" applyProtection="1">
      <alignment horizontal="center" vertical="center"/>
    </xf>
    <xf numFmtId="4" fontId="5" fillId="0" borderId="26" xfId="1" applyNumberFormat="1" applyFont="1" applyFill="1" applyBorder="1" applyAlignment="1" applyProtection="1">
      <alignment horizontal="center" vertical="center" wrapText="1"/>
    </xf>
    <xf numFmtId="4" fontId="5" fillId="0" borderId="28" xfId="1" applyNumberFormat="1" applyFont="1" applyFill="1" applyBorder="1" applyAlignment="1" applyProtection="1">
      <alignment horizontal="center" vertical="center" wrapText="1"/>
    </xf>
    <xf numFmtId="164" fontId="11" fillId="4" borderId="10" xfId="3" applyFont="1" applyFill="1" applyBorder="1" applyAlignment="1" applyProtection="1">
      <alignment horizontal="left"/>
      <protection locked="0"/>
    </xf>
    <xf numFmtId="164" fontId="11" fillId="4" borderId="11" xfId="3" applyFont="1" applyFill="1" applyBorder="1" applyAlignment="1" applyProtection="1">
      <alignment horizontal="left"/>
      <protection locked="0"/>
    </xf>
    <xf numFmtId="164" fontId="11" fillId="4" borderId="12" xfId="3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center"/>
    </xf>
    <xf numFmtId="0" fontId="4" fillId="0" borderId="34" xfId="1" applyFont="1" applyBorder="1" applyAlignment="1" applyProtection="1">
      <alignment horizontal="center" vertical="center"/>
    </xf>
    <xf numFmtId="0" fontId="4" fillId="0" borderId="35" xfId="1" applyFont="1" applyBorder="1" applyAlignment="1" applyProtection="1">
      <alignment horizontal="center" vertical="center"/>
    </xf>
    <xf numFmtId="0" fontId="4" fillId="0" borderId="17" xfId="1" applyFont="1" applyBorder="1" applyAlignment="1" applyProtection="1">
      <alignment horizontal="center" vertical="center"/>
    </xf>
    <xf numFmtId="0" fontId="2" fillId="0" borderId="29" xfId="2" applyFont="1" applyBorder="1" applyAlignment="1" applyProtection="1">
      <alignment horizontal="left" vertical="top"/>
    </xf>
    <xf numFmtId="0" fontId="2" fillId="0" borderId="30" xfId="2" applyFont="1" applyBorder="1" applyAlignment="1" applyProtection="1">
      <alignment horizontal="left" vertical="top"/>
    </xf>
    <xf numFmtId="0" fontId="2" fillId="0" borderId="31" xfId="2" applyFont="1" applyBorder="1" applyAlignment="1" applyProtection="1">
      <alignment horizontal="left" vertical="top"/>
    </xf>
    <xf numFmtId="0" fontId="11" fillId="0" borderId="32" xfId="3" applyNumberFormat="1" applyFont="1" applyFill="1" applyBorder="1" applyAlignment="1" applyProtection="1">
      <alignment horizontal="left" wrapText="1"/>
    </xf>
    <xf numFmtId="0" fontId="11" fillId="0" borderId="1" xfId="3" applyNumberFormat="1" applyFont="1" applyFill="1" applyBorder="1" applyAlignment="1" applyProtection="1">
      <alignment horizontal="left" wrapText="1"/>
    </xf>
    <xf numFmtId="0" fontId="11" fillId="0" borderId="33" xfId="3" applyNumberFormat="1" applyFont="1" applyFill="1" applyBorder="1" applyAlignment="1" applyProtection="1">
      <alignment horizontal="left" wrapText="1"/>
    </xf>
    <xf numFmtId="0" fontId="2" fillId="0" borderId="7" xfId="2" applyFont="1" applyBorder="1" applyAlignment="1" applyProtection="1">
      <alignment horizontal="left" vertical="top"/>
    </xf>
    <xf numFmtId="0" fontId="2" fillId="0" borderId="8" xfId="2" applyFont="1" applyBorder="1" applyAlignment="1" applyProtection="1">
      <alignment horizontal="left" vertical="top"/>
    </xf>
    <xf numFmtId="0" fontId="2" fillId="0" borderId="9" xfId="2" applyFont="1" applyBorder="1" applyAlignment="1" applyProtection="1">
      <alignment horizontal="left" vertical="top"/>
    </xf>
  </cellXfs>
  <cellStyles count="4">
    <cellStyle name="Moeda_Composicao BDI v2.1" xfId="3"/>
    <cellStyle name="Normal" xfId="0" builtinId="0"/>
    <cellStyle name="Normal 2" xfId="1"/>
    <cellStyle name="Normal_FICHA DE VERIFICAÇÃO PRELIMINAR - Plano R" xfId="2"/>
  </cellStyles>
  <dxfs count="6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</dxfs>
  <tableStyles count="0" defaultTableStyle="TableStyleMedium9" defaultPivotStyle="PivotStyleLight16"/>
  <colors>
    <mruColors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95251</xdr:rowOff>
    </xdr:from>
    <xdr:to>
      <xdr:col>2</xdr:col>
      <xdr:colOff>268817</xdr:colOff>
      <xdr:row>2</xdr:row>
      <xdr:rowOff>85726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95251"/>
          <a:ext cx="535517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0</xdr:row>
      <xdr:rowOff>95251</xdr:rowOff>
    </xdr:from>
    <xdr:to>
      <xdr:col>2</xdr:col>
      <xdr:colOff>268817</xdr:colOff>
      <xdr:row>2</xdr:row>
      <xdr:rowOff>85726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95251"/>
          <a:ext cx="535517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/Downloads/Cal&#231;amento%202021/PLANILHA%20M&#218;LTIPLA%20V3.0.5%20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>
        <row r="6">
          <cell r="F6" t="str">
            <v>ESTIVA / MG</v>
          </cell>
        </row>
        <row r="16">
          <cell r="F16" t="str">
            <v>Obras de Calçamento Estradas Municipais ESV 188 - ESV 070</v>
          </cell>
        </row>
        <row r="18">
          <cell r="F18" t="str">
            <v>DESONERADO</v>
          </cell>
        </row>
        <row r="22">
          <cell r="F22" t="str">
            <v>JOAQUIM FRANCISCO PEREIRA</v>
          </cell>
        </row>
        <row r="23">
          <cell r="F23" t="str">
            <v>40.914/D</v>
          </cell>
        </row>
      </sheetData>
      <sheetData sheetId="2"/>
      <sheetData sheetId="3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topLeftCell="A13" workbookViewId="0">
      <selection activeCell="P33" sqref="P33"/>
    </sheetView>
  </sheetViews>
  <sheetFormatPr defaultRowHeight="15"/>
  <cols>
    <col min="1" max="1" width="1.85546875" customWidth="1"/>
    <col min="6" max="6" width="10.42578125" customWidth="1"/>
  </cols>
  <sheetData>
    <row r="1" spans="1:11" ht="35.25">
      <c r="A1" s="33"/>
      <c r="B1" s="33"/>
      <c r="C1" s="33"/>
      <c r="D1" s="34" t="s">
        <v>45</v>
      </c>
      <c r="E1" s="33"/>
      <c r="F1" s="33"/>
      <c r="G1" s="33"/>
    </row>
    <row r="2" spans="1:11" ht="15" customHeight="1">
      <c r="A2" s="78" t="s">
        <v>46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4" spans="1:11" ht="15" customHeight="1"/>
    <row r="5" spans="1:11" ht="21" customHeight="1">
      <c r="B5" s="79" t="s">
        <v>40</v>
      </c>
      <c r="C5" s="80"/>
      <c r="D5" s="80"/>
      <c r="E5" s="80"/>
      <c r="F5" s="80"/>
      <c r="G5" s="80"/>
      <c r="H5" s="80"/>
      <c r="I5" s="80"/>
      <c r="J5" s="80"/>
      <c r="K5" s="81"/>
    </row>
    <row r="6" spans="1:11" ht="20.100000000000001" customHeight="1">
      <c r="B6" s="31" t="s">
        <v>44</v>
      </c>
      <c r="C6" s="31"/>
      <c r="D6" s="31"/>
      <c r="E6" s="31"/>
      <c r="F6" s="31"/>
      <c r="G6" s="31"/>
      <c r="H6" s="31"/>
      <c r="I6" s="31"/>
      <c r="J6" s="31"/>
      <c r="K6" s="31"/>
    </row>
    <row r="7" spans="1:11" ht="20.100000000000001" customHeight="1">
      <c r="B7" s="32" t="s">
        <v>43</v>
      </c>
      <c r="C7" s="32"/>
      <c r="D7" s="32"/>
      <c r="E7" s="32"/>
      <c r="F7" s="32"/>
      <c r="G7" s="32"/>
      <c r="H7" s="32"/>
      <c r="I7" s="32"/>
      <c r="J7" s="32"/>
      <c r="K7" s="32"/>
    </row>
    <row r="8" spans="1:11" ht="9.9499999999999993" customHeight="1"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>
      <c r="B9" s="82" t="s">
        <v>41</v>
      </c>
      <c r="C9" s="83"/>
      <c r="D9" s="83"/>
      <c r="E9" s="83"/>
      <c r="F9" s="83"/>
      <c r="G9" s="83"/>
      <c r="H9" s="83"/>
      <c r="I9" s="83"/>
      <c r="J9" s="83"/>
      <c r="K9" s="84"/>
    </row>
    <row r="10" spans="1:11" ht="15" customHeight="1">
      <c r="B10" s="85" t="s">
        <v>53</v>
      </c>
      <c r="C10" s="86"/>
      <c r="D10" s="86"/>
      <c r="E10" s="86"/>
      <c r="F10" s="86"/>
      <c r="G10" s="86"/>
      <c r="H10" s="86"/>
      <c r="I10" s="86"/>
      <c r="J10" s="86"/>
      <c r="K10" s="87"/>
    </row>
    <row r="11" spans="1:11" ht="15" customHeight="1">
      <c r="B11" s="88" t="s">
        <v>42</v>
      </c>
      <c r="C11" s="89"/>
      <c r="D11" s="89"/>
      <c r="E11" s="89"/>
      <c r="F11" s="89"/>
      <c r="G11" s="89"/>
      <c r="H11" s="89"/>
      <c r="I11" s="89"/>
      <c r="J11" s="89"/>
      <c r="K11" s="90"/>
    </row>
    <row r="12" spans="1:11">
      <c r="B12" s="75" t="s">
        <v>52</v>
      </c>
      <c r="C12" s="76"/>
      <c r="D12" s="76"/>
      <c r="E12" s="76"/>
      <c r="F12" s="76"/>
      <c r="G12" s="76"/>
      <c r="H12" s="76"/>
      <c r="I12" s="76"/>
      <c r="J12" s="76"/>
      <c r="K12" s="77"/>
    </row>
    <row r="13" spans="1:11" ht="9.9499999999999993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ht="27.75" customHeight="1">
      <c r="B14" s="57" t="s">
        <v>0</v>
      </c>
      <c r="C14" s="57"/>
      <c r="D14" s="57"/>
      <c r="E14" s="57"/>
      <c r="F14" s="57"/>
      <c r="G14" s="57"/>
      <c r="H14" s="57"/>
      <c r="I14" s="57"/>
      <c r="J14" s="58">
        <v>0.1</v>
      </c>
      <c r="K14" s="59"/>
    </row>
    <row r="15" spans="1:11">
      <c r="B15" s="60" t="s">
        <v>1</v>
      </c>
      <c r="C15" s="60"/>
      <c r="D15" s="60"/>
      <c r="E15" s="60"/>
      <c r="F15" s="60"/>
      <c r="G15" s="60"/>
      <c r="H15" s="60"/>
      <c r="I15" s="60"/>
      <c r="J15" s="61">
        <v>0.05</v>
      </c>
      <c r="K15" s="61"/>
    </row>
    <row r="16" spans="1:11" ht="9.9499999999999993" customHeight="1" thickBot="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7" ht="15" customHeight="1">
      <c r="B17" s="62" t="s">
        <v>2</v>
      </c>
      <c r="C17" s="63"/>
      <c r="D17" s="63"/>
      <c r="E17" s="63"/>
      <c r="F17" s="64"/>
      <c r="G17" s="68" t="s">
        <v>39</v>
      </c>
      <c r="H17" s="69"/>
      <c r="I17" s="70"/>
      <c r="J17" s="71" t="s">
        <v>3</v>
      </c>
      <c r="K17" s="73" t="s">
        <v>4</v>
      </c>
    </row>
    <row r="18" spans="2:17" ht="15.75" thickBot="1">
      <c r="B18" s="65"/>
      <c r="C18" s="66"/>
      <c r="D18" s="66"/>
      <c r="E18" s="66"/>
      <c r="F18" s="67"/>
      <c r="G18" s="21" t="s">
        <v>36</v>
      </c>
      <c r="H18" s="22" t="s">
        <v>37</v>
      </c>
      <c r="I18" s="23" t="s">
        <v>38</v>
      </c>
      <c r="J18" s="72"/>
      <c r="K18" s="74"/>
    </row>
    <row r="19" spans="2:17" ht="15" customHeight="1">
      <c r="B19" s="53" t="s">
        <v>29</v>
      </c>
      <c r="C19" s="53"/>
      <c r="D19" s="53"/>
      <c r="E19" s="53"/>
      <c r="F19" s="53"/>
      <c r="G19" s="26">
        <v>3.4300000000000004E-2</v>
      </c>
      <c r="H19" s="26">
        <v>4.9299999999999997E-2</v>
      </c>
      <c r="I19" s="26">
        <v>6.7099999999999993E-2</v>
      </c>
      <c r="J19" s="24" t="s">
        <v>22</v>
      </c>
      <c r="K19" s="25">
        <f>G19</f>
        <v>3.4300000000000004E-2</v>
      </c>
      <c r="N19" s="18"/>
      <c r="O19" s="18">
        <v>3.4300000000000004E-2</v>
      </c>
      <c r="P19" s="18">
        <v>4.9299999999999997E-2</v>
      </c>
      <c r="Q19" s="18">
        <v>6.7099999999999993E-2</v>
      </c>
    </row>
    <row r="20" spans="2:17" ht="15" customHeight="1">
      <c r="B20" s="54" t="s">
        <v>30</v>
      </c>
      <c r="C20" s="54"/>
      <c r="D20" s="54"/>
      <c r="E20" s="54"/>
      <c r="F20" s="54"/>
      <c r="G20" s="27">
        <v>2.8000000000000004E-3</v>
      </c>
      <c r="H20" s="27">
        <v>4.8999999999999998E-3</v>
      </c>
      <c r="I20" s="27">
        <v>7.4999999999999997E-3</v>
      </c>
      <c r="J20" s="19" t="s">
        <v>23</v>
      </c>
      <c r="K20" s="25">
        <f t="shared" ref="K20:K21" si="0">G20</f>
        <v>2.8000000000000004E-3</v>
      </c>
      <c r="N20" s="18"/>
      <c r="O20" s="18">
        <v>2.8000000000000004E-3</v>
      </c>
      <c r="P20" s="18">
        <v>4.8999999999999998E-3</v>
      </c>
      <c r="Q20" s="18">
        <v>7.4999999999999997E-3</v>
      </c>
    </row>
    <row r="21" spans="2:17">
      <c r="B21" s="54" t="s">
        <v>31</v>
      </c>
      <c r="C21" s="54"/>
      <c r="D21" s="54"/>
      <c r="E21" s="54"/>
      <c r="F21" s="54"/>
      <c r="G21" s="27">
        <v>0.01</v>
      </c>
      <c r="H21" s="27">
        <v>1.3899999999999999E-2</v>
      </c>
      <c r="I21" s="27">
        <v>1.7399999999999999E-2</v>
      </c>
      <c r="J21" s="19" t="s">
        <v>24</v>
      </c>
      <c r="K21" s="25">
        <f t="shared" si="0"/>
        <v>0.01</v>
      </c>
      <c r="N21" s="18"/>
      <c r="O21" s="18">
        <v>0.01</v>
      </c>
      <c r="P21" s="18">
        <v>1.3899999999999999E-2</v>
      </c>
      <c r="Q21" s="18">
        <v>1.7399999999999999E-2</v>
      </c>
    </row>
    <row r="22" spans="2:17" ht="15" customHeight="1">
      <c r="B22" s="54" t="s">
        <v>32</v>
      </c>
      <c r="C22" s="54"/>
      <c r="D22" s="54"/>
      <c r="E22" s="54"/>
      <c r="F22" s="54"/>
      <c r="G22" s="27">
        <v>9.3999999999999986E-3</v>
      </c>
      <c r="H22" s="27">
        <v>9.8999999999999991E-3</v>
      </c>
      <c r="I22" s="27">
        <v>1.1699999999999999E-2</v>
      </c>
      <c r="J22" s="19" t="s">
        <v>25</v>
      </c>
      <c r="K22" s="25">
        <v>9.4999999999999998E-3</v>
      </c>
      <c r="N22" s="18"/>
      <c r="O22" s="18">
        <v>9.3999999999999986E-3</v>
      </c>
      <c r="P22" s="18">
        <v>9.8999999999999991E-3</v>
      </c>
      <c r="Q22" s="18">
        <v>1.1699999999999999E-2</v>
      </c>
    </row>
    <row r="23" spans="2:17">
      <c r="B23" s="54" t="s">
        <v>33</v>
      </c>
      <c r="C23" s="54"/>
      <c r="D23" s="54"/>
      <c r="E23" s="54"/>
      <c r="F23" s="54"/>
      <c r="G23" s="27">
        <v>6.7400000000000002E-2</v>
      </c>
      <c r="H23" s="27">
        <v>8.0399999999999985E-2</v>
      </c>
      <c r="I23" s="27">
        <v>9.4E-2</v>
      </c>
      <c r="J23" s="19" t="s">
        <v>26</v>
      </c>
      <c r="K23" s="25">
        <v>6.8000000000000005E-2</v>
      </c>
      <c r="N23" s="18"/>
      <c r="O23" s="18">
        <v>6.7400000000000002E-2</v>
      </c>
      <c r="P23" s="18">
        <v>8.0399999999999985E-2</v>
      </c>
      <c r="Q23" s="18">
        <v>9.4E-2</v>
      </c>
    </row>
    <row r="24" spans="2:17" ht="15" customHeight="1">
      <c r="B24" s="54" t="s">
        <v>35</v>
      </c>
      <c r="C24" s="54"/>
      <c r="D24" s="54"/>
      <c r="E24" s="54"/>
      <c r="F24" s="54"/>
      <c r="G24" s="27">
        <v>3.6499999999999998E-2</v>
      </c>
      <c r="H24" s="27">
        <v>3.6499999999999998E-2</v>
      </c>
      <c r="I24" s="27">
        <v>3.6499999999999998E-2</v>
      </c>
      <c r="J24" s="19" t="s">
        <v>5</v>
      </c>
      <c r="K24" s="2">
        <v>3.6499999999999998E-2</v>
      </c>
      <c r="N24" s="18"/>
      <c r="O24" s="18">
        <v>3.6499999999999998E-2</v>
      </c>
      <c r="P24" s="18">
        <v>3.6499999999999998E-2</v>
      </c>
      <c r="Q24" s="18">
        <v>3.6499999999999998E-2</v>
      </c>
    </row>
    <row r="25" spans="2:17" ht="15" customHeight="1">
      <c r="B25" s="54" t="s">
        <v>34</v>
      </c>
      <c r="C25" s="54"/>
      <c r="D25" s="54"/>
      <c r="E25" s="54"/>
      <c r="F25" s="54"/>
      <c r="G25" s="27">
        <v>0</v>
      </c>
      <c r="H25" s="27">
        <v>2.5000000000000001E-2</v>
      </c>
      <c r="I25" s="27">
        <v>0.05</v>
      </c>
      <c r="J25" s="19" t="s">
        <v>6</v>
      </c>
      <c r="K25" s="2">
        <f>J14*J15</f>
        <v>5.000000000000001E-3</v>
      </c>
      <c r="N25" s="18"/>
      <c r="O25" s="18">
        <v>0</v>
      </c>
      <c r="P25" s="18">
        <v>2.5000000000000001E-2</v>
      </c>
      <c r="Q25" s="18">
        <v>0.05</v>
      </c>
    </row>
    <row r="26" spans="2:17" ht="30.75" customHeight="1" thickBot="1">
      <c r="B26" s="54" t="s">
        <v>7</v>
      </c>
      <c r="C26" s="54"/>
      <c r="D26" s="54"/>
      <c r="E26" s="54"/>
      <c r="F26" s="54"/>
      <c r="G26" s="27">
        <v>0</v>
      </c>
      <c r="H26" s="27">
        <v>4.4999999999999998E-2</v>
      </c>
      <c r="I26" s="27">
        <v>4.4999999999999998E-2</v>
      </c>
      <c r="J26" s="19" t="s">
        <v>8</v>
      </c>
      <c r="K26" s="2">
        <v>4.4999999999999998E-2</v>
      </c>
      <c r="N26" s="18"/>
      <c r="O26" s="18">
        <v>0</v>
      </c>
      <c r="P26" s="18">
        <v>4.4999999999999998E-2</v>
      </c>
      <c r="Q26" s="18">
        <v>4.4999999999999998E-2</v>
      </c>
    </row>
    <row r="27" spans="2:17" ht="28.5" customHeight="1" thickBot="1">
      <c r="B27" s="54" t="s">
        <v>9</v>
      </c>
      <c r="C27" s="54"/>
      <c r="D27" s="54"/>
      <c r="E27" s="54"/>
      <c r="F27" s="54"/>
      <c r="G27" s="27">
        <v>0.20760000000000001</v>
      </c>
      <c r="H27" s="27">
        <v>0.24179999999999999</v>
      </c>
      <c r="I27" s="27">
        <v>0.26440000000000002</v>
      </c>
      <c r="J27" s="20" t="s">
        <v>10</v>
      </c>
      <c r="K27" s="3">
        <v>0.22409999999999999</v>
      </c>
      <c r="M27" s="35" t="s">
        <v>50</v>
      </c>
      <c r="N27" s="18"/>
      <c r="O27" s="18">
        <v>0.20760000000000001</v>
      </c>
      <c r="P27" s="18">
        <v>0.24179999999999999</v>
      </c>
      <c r="Q27" s="18">
        <v>0.26440000000000002</v>
      </c>
    </row>
    <row r="28" spans="2:17" ht="28.5" customHeight="1" thickBot="1">
      <c r="B28" s="55" t="s">
        <v>11</v>
      </c>
      <c r="C28" s="55"/>
      <c r="D28" s="55"/>
      <c r="E28" s="55"/>
      <c r="F28" s="55"/>
      <c r="G28" s="55"/>
      <c r="H28" s="55"/>
      <c r="I28" s="55"/>
      <c r="J28" s="16" t="s">
        <v>12</v>
      </c>
      <c r="K28" s="17">
        <f>M28</f>
        <v>0.23582559014778348</v>
      </c>
      <c r="M28" s="36">
        <f>((1+K19+K20+K21)*(1+K22)*(1+K23)/(1-K24-K25-K26))-1</f>
        <v>0.23582559014778348</v>
      </c>
    </row>
    <row r="29" spans="2:17" ht="9.9499999999999993" customHeight="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7">
      <c r="B30" s="56" t="s">
        <v>13</v>
      </c>
      <c r="C30" s="56"/>
      <c r="D30" s="56"/>
      <c r="E30" s="56"/>
      <c r="F30" s="56"/>
      <c r="G30" s="56"/>
      <c r="H30" s="56"/>
      <c r="I30" s="56"/>
      <c r="J30" s="56"/>
      <c r="K30" s="56"/>
    </row>
    <row r="31" spans="2:17">
      <c r="B31" s="4"/>
      <c r="C31" s="4"/>
      <c r="D31" s="4"/>
      <c r="E31" s="47" t="s">
        <v>14</v>
      </c>
      <c r="F31" s="49" t="s">
        <v>27</v>
      </c>
      <c r="G31" s="49"/>
      <c r="H31" s="49"/>
      <c r="I31" s="50" t="s">
        <v>15</v>
      </c>
      <c r="J31" s="4"/>
      <c r="K31" s="4"/>
    </row>
    <row r="32" spans="2:17" ht="15.75">
      <c r="B32" s="4"/>
      <c r="C32" s="4"/>
      <c r="D32" s="4"/>
      <c r="E32" s="48"/>
      <c r="F32" s="52" t="s">
        <v>16</v>
      </c>
      <c r="G32" s="52"/>
      <c r="H32" s="52"/>
      <c r="I32" s="51"/>
      <c r="J32" s="4"/>
      <c r="K32" s="4"/>
    </row>
    <row r="33" spans="2:21" ht="9.9499999999999993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Q33" s="30"/>
    </row>
    <row r="34" spans="2:21" ht="45.75" customHeight="1">
      <c r="B34" s="39" t="s">
        <v>51</v>
      </c>
      <c r="C34" s="40"/>
      <c r="D34" s="40"/>
      <c r="E34" s="40"/>
      <c r="F34" s="40"/>
      <c r="G34" s="40"/>
      <c r="H34" s="40"/>
      <c r="I34" s="40"/>
      <c r="J34" s="40"/>
      <c r="K34" s="41"/>
      <c r="R34" s="42"/>
      <c r="S34" s="42"/>
      <c r="T34" s="42"/>
      <c r="U34" s="42"/>
    </row>
    <row r="35" spans="2:21" ht="9.9499999999999993" customHeight="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21" ht="44.25" customHeight="1">
      <c r="B36" s="43" t="s">
        <v>28</v>
      </c>
      <c r="C36" s="43"/>
      <c r="D36" s="43"/>
      <c r="E36" s="43"/>
      <c r="F36" s="43"/>
      <c r="G36" s="43"/>
      <c r="H36" s="43"/>
      <c r="I36" s="43"/>
      <c r="J36" s="43"/>
      <c r="K36" s="43"/>
    </row>
    <row r="37" spans="2:21" ht="10.5" customHeight="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21">
      <c r="B38" s="44" t="str">
        <f>Import.Município</f>
        <v>ESTIVA / MG</v>
      </c>
      <c r="C38" s="44"/>
      <c r="D38" s="44"/>
      <c r="E38" s="44"/>
      <c r="F38" s="1"/>
      <c r="G38" s="1"/>
      <c r="H38" s="45">
        <v>44382</v>
      </c>
      <c r="I38" s="45"/>
      <c r="J38" s="45"/>
      <c r="K38" s="45"/>
    </row>
    <row r="39" spans="2:21">
      <c r="B39" s="46" t="s">
        <v>17</v>
      </c>
      <c r="C39" s="46"/>
      <c r="D39" s="46"/>
      <c r="E39" s="46"/>
      <c r="F39" s="1"/>
      <c r="G39" s="6"/>
      <c r="H39" s="7" t="s">
        <v>18</v>
      </c>
      <c r="I39" s="8"/>
      <c r="J39" s="8"/>
      <c r="K39" s="8"/>
    </row>
    <row r="40" spans="2:21" ht="23.25" customHeight="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21" ht="21.75" customHeight="1">
      <c r="B41" s="37"/>
      <c r="C41" s="37"/>
      <c r="D41" s="37"/>
      <c r="E41" s="37"/>
      <c r="F41" s="9"/>
      <c r="G41" s="1"/>
      <c r="H41" s="1"/>
      <c r="I41" s="1"/>
      <c r="J41" s="1"/>
      <c r="K41" s="1"/>
    </row>
    <row r="42" spans="2:21">
      <c r="B42" s="38" t="s">
        <v>19</v>
      </c>
      <c r="C42" s="38"/>
      <c r="D42" s="38"/>
      <c r="E42" s="38"/>
      <c r="F42" s="10"/>
      <c r="G42" s="1"/>
      <c r="H42" s="38" t="s">
        <v>47</v>
      </c>
      <c r="I42" s="38"/>
      <c r="J42" s="38"/>
      <c r="K42" s="38"/>
    </row>
    <row r="43" spans="2:21">
      <c r="B43" s="11" t="s">
        <v>20</v>
      </c>
      <c r="C43" s="12" t="str">
        <f t="array" ref="C43:C45">Import.RespOrçamento</f>
        <v>JOAQUIM FRANCISCO PEREIRA</v>
      </c>
      <c r="D43" s="13"/>
      <c r="E43" s="13"/>
      <c r="F43" s="14"/>
      <c r="G43" s="1"/>
      <c r="H43" s="11" t="s">
        <v>20</v>
      </c>
      <c r="I43" s="12" t="s">
        <v>48</v>
      </c>
      <c r="J43" s="13"/>
      <c r="K43" s="13"/>
    </row>
    <row r="44" spans="2:21">
      <c r="B44" s="11" t="s">
        <v>21</v>
      </c>
      <c r="C44" s="12" t="str">
        <v>40.914/D</v>
      </c>
      <c r="D44" s="13"/>
      <c r="E44" s="13"/>
      <c r="F44" s="14"/>
      <c r="G44" s="1"/>
      <c r="H44" s="11" t="s">
        <v>21</v>
      </c>
      <c r="I44" s="12" t="s">
        <v>49</v>
      </c>
      <c r="J44" s="13"/>
      <c r="K44" s="13"/>
    </row>
    <row r="45" spans="2:21">
      <c r="B45" s="11"/>
      <c r="C45" s="12">
        <v>0</v>
      </c>
      <c r="D45" s="13"/>
      <c r="E45" s="13"/>
      <c r="F45" s="14"/>
      <c r="G45" s="1"/>
      <c r="H45" s="1"/>
      <c r="I45" s="1"/>
      <c r="J45" s="1"/>
      <c r="K45" s="1"/>
    </row>
    <row r="46" spans="2:21">
      <c r="B46" s="11"/>
      <c r="C46" s="15"/>
      <c r="D46" s="13"/>
      <c r="E46" s="13"/>
      <c r="F46" s="14"/>
      <c r="G46" s="1"/>
      <c r="H46" s="1"/>
      <c r="I46" s="1"/>
      <c r="J46" s="1"/>
      <c r="K46" s="1"/>
    </row>
  </sheetData>
  <mergeCells count="38">
    <mergeCell ref="B12:K12"/>
    <mergeCell ref="A2:K2"/>
    <mergeCell ref="B5:K5"/>
    <mergeCell ref="B9:K9"/>
    <mergeCell ref="B10:K10"/>
    <mergeCell ref="B11:K11"/>
    <mergeCell ref="B14:I14"/>
    <mergeCell ref="J14:K14"/>
    <mergeCell ref="B15:I15"/>
    <mergeCell ref="J15:K15"/>
    <mergeCell ref="B17:F18"/>
    <mergeCell ref="G17:I17"/>
    <mergeCell ref="J17:J18"/>
    <mergeCell ref="K17:K18"/>
    <mergeCell ref="E31:E32"/>
    <mergeCell ref="F31:H31"/>
    <mergeCell ref="I31:I32"/>
    <mergeCell ref="F32:H32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I28"/>
    <mergeCell ref="B30:K30"/>
    <mergeCell ref="B41:E41"/>
    <mergeCell ref="B42:E42"/>
    <mergeCell ref="H42:K42"/>
    <mergeCell ref="B34:K34"/>
    <mergeCell ref="R34:U34"/>
    <mergeCell ref="B36:K36"/>
    <mergeCell ref="B38:E38"/>
    <mergeCell ref="H38:K38"/>
    <mergeCell ref="B39:E39"/>
  </mergeCells>
  <conditionalFormatting sqref="B28:K28">
    <cfRule type="expression" dxfId="5" priority="3" stopIfTrue="1">
      <formula>DESONERACAO="não"</formula>
    </cfRule>
  </conditionalFormatting>
  <conditionalFormatting sqref="K27">
    <cfRule type="expression" dxfId="4" priority="2" stopIfTrue="1">
      <formula>DESONERACAO="não"</formula>
    </cfRule>
  </conditionalFormatting>
  <conditionalFormatting sqref="K27">
    <cfRule type="expression" dxfId="3" priority="1" stopIfTrue="1">
      <formula>DESONERACAO="não"</formula>
    </cfRule>
  </conditionalFormatting>
  <dataValidations count="6">
    <dataValidation type="decimal" operator="greaterThanOrEqual" allowBlank="1" showInputMessage="1" showErrorMessage="1" errorTitle="Valor não permitido" error="Digite um percentual entre 0% e 100%." promptTitle="Valores comuns:" prompt="Normalmente entre 2 e 5%." sqref="J15:K15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J14:K14">
      <formula1>0</formula1>
      <formula2>1</formula2>
    </dataValidation>
    <dataValidation type="list" allowBlank="1" showErrorMessage="1" sqref="B12:K13">
      <formula1>BDI.TipoObra</formula1>
      <formula2>0</formula2>
    </dataValidation>
    <dataValidation type="decimal" allowBlank="1" showErrorMessage="1" errorTitle="Erro de valores" error="Digite um valor entre 0% e 100%" sqref="K19:K24">
      <formula1>0</formula1>
      <formula2>1</formula2>
    </dataValidation>
    <dataValidation type="decimal" allowBlank="1" showErrorMessage="1" errorTitle="Erro de valores" error="Digite um valor maior do que 0." sqref="K25">
      <formula1>0</formula1>
      <formula2>1</formula2>
    </dataValidation>
    <dataValidation operator="greaterThanOrEqual" allowBlank="1" showErrorMessage="1" errorTitle="Erro de valores" error="Digite um valor igual a 0% ou 2%." sqref="K26">
      <formula1>0</formula1>
      <formula2>0</formula2>
    </dataValidation>
  </dataValidations>
  <pageMargins left="0.51181102362204722" right="0.51181102362204722" top="0.39370078740157483" bottom="0.3937007874015748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workbookViewId="0">
      <selection activeCell="M31" sqref="M31"/>
    </sheetView>
  </sheetViews>
  <sheetFormatPr defaultRowHeight="15"/>
  <cols>
    <col min="1" max="1" width="1.85546875" customWidth="1"/>
    <col min="6" max="6" width="10.42578125" customWidth="1"/>
  </cols>
  <sheetData>
    <row r="1" spans="1:11" ht="35.25">
      <c r="A1" s="33"/>
      <c r="B1" s="33"/>
      <c r="C1" s="33"/>
      <c r="D1" s="34" t="s">
        <v>45</v>
      </c>
      <c r="E1" s="33"/>
      <c r="F1" s="33"/>
      <c r="G1" s="33"/>
    </row>
    <row r="2" spans="1:11" ht="15" customHeight="1">
      <c r="A2" s="78" t="s">
        <v>46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4" spans="1:11" ht="15" customHeight="1"/>
    <row r="5" spans="1:11" ht="21" customHeight="1">
      <c r="B5" s="79" t="s">
        <v>40</v>
      </c>
      <c r="C5" s="80"/>
      <c r="D5" s="80"/>
      <c r="E5" s="80"/>
      <c r="F5" s="80"/>
      <c r="G5" s="80"/>
      <c r="H5" s="80"/>
      <c r="I5" s="80"/>
      <c r="J5" s="80"/>
      <c r="K5" s="81"/>
    </row>
    <row r="6" spans="1:11" ht="20.100000000000001" customHeight="1">
      <c r="B6" s="31" t="s">
        <v>44</v>
      </c>
      <c r="C6" s="31"/>
      <c r="D6" s="31"/>
      <c r="E6" s="31"/>
      <c r="F6" s="31"/>
      <c r="G6" s="31"/>
      <c r="H6" s="31"/>
      <c r="I6" s="31"/>
      <c r="J6" s="31"/>
      <c r="K6" s="31"/>
    </row>
    <row r="7" spans="1:11" ht="20.100000000000001" customHeight="1">
      <c r="B7" s="32" t="s">
        <v>43</v>
      </c>
      <c r="C7" s="32"/>
      <c r="D7" s="32"/>
      <c r="E7" s="32"/>
      <c r="F7" s="32"/>
      <c r="G7" s="32"/>
      <c r="H7" s="32"/>
      <c r="I7" s="32"/>
      <c r="J7" s="32"/>
      <c r="K7" s="32"/>
    </row>
    <row r="8" spans="1:11" ht="9.9499999999999993" customHeight="1"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>
      <c r="B9" s="82" t="s">
        <v>41</v>
      </c>
      <c r="C9" s="83"/>
      <c r="D9" s="83"/>
      <c r="E9" s="83"/>
      <c r="F9" s="83"/>
      <c r="G9" s="83"/>
      <c r="H9" s="83"/>
      <c r="I9" s="83"/>
      <c r="J9" s="83"/>
      <c r="K9" s="84"/>
    </row>
    <row r="10" spans="1:11" ht="15" customHeight="1">
      <c r="B10" s="85" t="s">
        <v>53</v>
      </c>
      <c r="C10" s="86"/>
      <c r="D10" s="86"/>
      <c r="E10" s="86"/>
      <c r="F10" s="86"/>
      <c r="G10" s="86"/>
      <c r="H10" s="86"/>
      <c r="I10" s="86"/>
      <c r="J10" s="86"/>
      <c r="K10" s="87"/>
    </row>
    <row r="11" spans="1:11" ht="15" customHeight="1">
      <c r="B11" s="88" t="s">
        <v>42</v>
      </c>
      <c r="C11" s="89"/>
      <c r="D11" s="89"/>
      <c r="E11" s="89"/>
      <c r="F11" s="89"/>
      <c r="G11" s="89"/>
      <c r="H11" s="89"/>
      <c r="I11" s="89"/>
      <c r="J11" s="89"/>
      <c r="K11" s="90"/>
    </row>
    <row r="12" spans="1:11">
      <c r="B12" s="75" t="s">
        <v>54</v>
      </c>
      <c r="C12" s="76"/>
      <c r="D12" s="76"/>
      <c r="E12" s="76"/>
      <c r="F12" s="76"/>
      <c r="G12" s="76"/>
      <c r="H12" s="76"/>
      <c r="I12" s="76"/>
      <c r="J12" s="76"/>
      <c r="K12" s="77"/>
    </row>
    <row r="13" spans="1:11" ht="9.9499999999999993" customHeight="1"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ht="27.75" customHeight="1">
      <c r="B14" s="57" t="s">
        <v>0</v>
      </c>
      <c r="C14" s="57"/>
      <c r="D14" s="57"/>
      <c r="E14" s="57"/>
      <c r="F14" s="57"/>
      <c r="G14" s="57"/>
      <c r="H14" s="57"/>
      <c r="I14" s="57"/>
      <c r="J14" s="58">
        <v>0</v>
      </c>
      <c r="K14" s="59"/>
    </row>
    <row r="15" spans="1:11">
      <c r="B15" s="60" t="s">
        <v>1</v>
      </c>
      <c r="C15" s="60"/>
      <c r="D15" s="60"/>
      <c r="E15" s="60"/>
      <c r="F15" s="60"/>
      <c r="G15" s="60"/>
      <c r="H15" s="60"/>
      <c r="I15" s="60"/>
      <c r="J15" s="61">
        <v>0.05</v>
      </c>
      <c r="K15" s="61"/>
    </row>
    <row r="16" spans="1:11" ht="9.9499999999999993" customHeight="1" thickBot="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7" ht="15" customHeight="1">
      <c r="B17" s="62" t="s">
        <v>2</v>
      </c>
      <c r="C17" s="63"/>
      <c r="D17" s="63"/>
      <c r="E17" s="63"/>
      <c r="F17" s="64"/>
      <c r="G17" s="68" t="s">
        <v>39</v>
      </c>
      <c r="H17" s="69"/>
      <c r="I17" s="70"/>
      <c r="J17" s="71" t="s">
        <v>3</v>
      </c>
      <c r="K17" s="73" t="s">
        <v>4</v>
      </c>
    </row>
    <row r="18" spans="2:17" ht="15.75" thickBot="1">
      <c r="B18" s="65"/>
      <c r="C18" s="66"/>
      <c r="D18" s="66"/>
      <c r="E18" s="66"/>
      <c r="F18" s="67"/>
      <c r="G18" s="21" t="s">
        <v>36</v>
      </c>
      <c r="H18" s="22" t="s">
        <v>37</v>
      </c>
      <c r="I18" s="23" t="s">
        <v>38</v>
      </c>
      <c r="J18" s="72"/>
      <c r="K18" s="74"/>
    </row>
    <row r="19" spans="2:17" ht="15" customHeight="1">
      <c r="B19" s="53" t="s">
        <v>29</v>
      </c>
      <c r="C19" s="53"/>
      <c r="D19" s="53"/>
      <c r="E19" s="53"/>
      <c r="F19" s="53"/>
      <c r="G19" s="26">
        <v>1.4999999999999999E-2</v>
      </c>
      <c r="H19" s="26">
        <v>3.4500000000000003E-2</v>
      </c>
      <c r="I19" s="26">
        <v>4.4900000000000002E-2</v>
      </c>
      <c r="J19" s="24" t="s">
        <v>22</v>
      </c>
      <c r="K19" s="25">
        <f>G19</f>
        <v>1.4999999999999999E-2</v>
      </c>
      <c r="N19" s="18"/>
      <c r="O19" s="18">
        <v>1.4999999999999999E-2</v>
      </c>
      <c r="P19" s="18">
        <v>3.4500000000000003E-2</v>
      </c>
      <c r="Q19" s="18">
        <v>4.4900000000000002E-2</v>
      </c>
    </row>
    <row r="20" spans="2:17" ht="15" customHeight="1">
      <c r="B20" s="54" t="s">
        <v>30</v>
      </c>
      <c r="C20" s="54"/>
      <c r="D20" s="54"/>
      <c r="E20" s="54"/>
      <c r="F20" s="54"/>
      <c r="G20" s="27">
        <v>3.0000000000000001E-3</v>
      </c>
      <c r="H20" s="27">
        <v>4.7999999999999996E-3</v>
      </c>
      <c r="I20" s="27">
        <v>8.199999999999999E-3</v>
      </c>
      <c r="J20" s="19" t="s">
        <v>23</v>
      </c>
      <c r="K20" s="25">
        <f t="shared" ref="K20:K21" si="0">G20</f>
        <v>3.0000000000000001E-3</v>
      </c>
      <c r="N20" s="18"/>
      <c r="O20" s="18">
        <v>3.0000000000000001E-3</v>
      </c>
      <c r="P20" s="18">
        <v>4.7999999999999996E-3</v>
      </c>
      <c r="Q20" s="18">
        <v>8.199999999999999E-3</v>
      </c>
    </row>
    <row r="21" spans="2:17">
      <c r="B21" s="54" t="s">
        <v>31</v>
      </c>
      <c r="C21" s="54"/>
      <c r="D21" s="54"/>
      <c r="E21" s="54"/>
      <c r="F21" s="54"/>
      <c r="G21" s="27">
        <v>5.6000000000000008E-3</v>
      </c>
      <c r="H21" s="27">
        <v>8.5000000000000006E-3</v>
      </c>
      <c r="I21" s="27">
        <v>8.8999999999999999E-3</v>
      </c>
      <c r="J21" s="19" t="s">
        <v>24</v>
      </c>
      <c r="K21" s="25">
        <f t="shared" si="0"/>
        <v>5.6000000000000008E-3</v>
      </c>
      <c r="N21" s="18"/>
      <c r="O21" s="18">
        <v>5.6000000000000008E-3</v>
      </c>
      <c r="P21" s="18">
        <v>8.5000000000000006E-3</v>
      </c>
      <c r="Q21" s="18">
        <v>8.8999999999999999E-3</v>
      </c>
    </row>
    <row r="22" spans="2:17" ht="15" customHeight="1">
      <c r="B22" s="54" t="s">
        <v>32</v>
      </c>
      <c r="C22" s="54"/>
      <c r="D22" s="54"/>
      <c r="E22" s="54"/>
      <c r="F22" s="54"/>
      <c r="G22" s="27">
        <v>8.5000000000000006E-3</v>
      </c>
      <c r="H22" s="27">
        <v>8.5000000000000006E-3</v>
      </c>
      <c r="I22" s="27">
        <v>1.11E-2</v>
      </c>
      <c r="J22" s="19" t="s">
        <v>25</v>
      </c>
      <c r="K22" s="25">
        <v>8.5000000000000006E-3</v>
      </c>
      <c r="N22" s="18"/>
      <c r="O22" s="18">
        <v>8.5000000000000006E-3</v>
      </c>
      <c r="P22" s="18">
        <v>8.5000000000000006E-3</v>
      </c>
      <c r="Q22" s="18">
        <v>1.11E-2</v>
      </c>
    </row>
    <row r="23" spans="2:17">
      <c r="B23" s="54" t="s">
        <v>33</v>
      </c>
      <c r="C23" s="54"/>
      <c r="D23" s="54"/>
      <c r="E23" s="54"/>
      <c r="F23" s="54"/>
      <c r="G23" s="27">
        <v>3.5000000000000003E-2</v>
      </c>
      <c r="H23" s="27">
        <v>5.1100000000000007E-2</v>
      </c>
      <c r="I23" s="27">
        <v>6.2199999999999998E-2</v>
      </c>
      <c r="J23" s="19" t="s">
        <v>26</v>
      </c>
      <c r="K23" s="25">
        <v>3.5000000000000003E-2</v>
      </c>
      <c r="N23" s="18"/>
      <c r="O23" s="18">
        <v>3.5000000000000003E-2</v>
      </c>
      <c r="P23" s="18">
        <v>5.1100000000000007E-2</v>
      </c>
      <c r="Q23" s="18">
        <v>6.2199999999999998E-2</v>
      </c>
    </row>
    <row r="24" spans="2:17" ht="15" customHeight="1">
      <c r="B24" s="54" t="s">
        <v>35</v>
      </c>
      <c r="C24" s="54"/>
      <c r="D24" s="54"/>
      <c r="E24" s="54"/>
      <c r="F24" s="54"/>
      <c r="G24" s="27">
        <v>3.6499999999999998E-2</v>
      </c>
      <c r="H24" s="27">
        <v>3.6499999999999998E-2</v>
      </c>
      <c r="I24" s="27">
        <v>3.6499999999999998E-2</v>
      </c>
      <c r="J24" s="19" t="s">
        <v>5</v>
      </c>
      <c r="K24" s="2">
        <v>3.6499999999999998E-2</v>
      </c>
      <c r="N24" s="18"/>
      <c r="O24" s="18">
        <v>3.6499999999999998E-2</v>
      </c>
      <c r="P24" s="18">
        <v>3.6499999999999998E-2</v>
      </c>
      <c r="Q24" s="18">
        <v>3.6499999999999998E-2</v>
      </c>
    </row>
    <row r="25" spans="2:17" ht="15" customHeight="1">
      <c r="B25" s="54" t="s">
        <v>34</v>
      </c>
      <c r="C25" s="54"/>
      <c r="D25" s="54"/>
      <c r="E25" s="54"/>
      <c r="F25" s="54"/>
      <c r="G25" s="27">
        <v>0</v>
      </c>
      <c r="H25" s="27">
        <v>2.5000000000000001E-2</v>
      </c>
      <c r="I25" s="27">
        <v>0.05</v>
      </c>
      <c r="J25" s="19" t="s">
        <v>6</v>
      </c>
      <c r="K25" s="2">
        <f>J14*J15</f>
        <v>0</v>
      </c>
      <c r="N25" s="18"/>
      <c r="O25" s="18">
        <v>0</v>
      </c>
      <c r="P25" s="18">
        <v>2.5000000000000001E-2</v>
      </c>
      <c r="Q25" s="18">
        <v>0.05</v>
      </c>
    </row>
    <row r="26" spans="2:17" ht="30.75" customHeight="1" thickBot="1">
      <c r="B26" s="54" t="s">
        <v>7</v>
      </c>
      <c r="C26" s="54"/>
      <c r="D26" s="54"/>
      <c r="E26" s="54"/>
      <c r="F26" s="54"/>
      <c r="G26" s="27">
        <v>0</v>
      </c>
      <c r="H26" s="27">
        <v>4.4999999999999998E-2</v>
      </c>
      <c r="I26" s="27">
        <v>4.4999999999999998E-2</v>
      </c>
      <c r="J26" s="19" t="s">
        <v>8</v>
      </c>
      <c r="K26" s="2">
        <v>4.4999999999999998E-2</v>
      </c>
      <c r="N26" s="18"/>
      <c r="O26" s="18">
        <v>0</v>
      </c>
      <c r="P26" s="18">
        <v>4.4999999999999998E-2</v>
      </c>
      <c r="Q26" s="18">
        <v>4.4999999999999998E-2</v>
      </c>
    </row>
    <row r="27" spans="2:17" ht="28.5" customHeight="1" thickBot="1">
      <c r="B27" s="54" t="s">
        <v>9</v>
      </c>
      <c r="C27" s="54"/>
      <c r="D27" s="54"/>
      <c r="E27" s="54"/>
      <c r="F27" s="54"/>
      <c r="G27" s="27">
        <v>0.111</v>
      </c>
      <c r="H27" s="27">
        <v>0.14019999999999999</v>
      </c>
      <c r="I27" s="27">
        <v>0.16800000000000001</v>
      </c>
      <c r="J27" s="20" t="s">
        <v>10</v>
      </c>
      <c r="K27" s="3">
        <v>0.22409999999999999</v>
      </c>
      <c r="M27" s="35" t="s">
        <v>50</v>
      </c>
      <c r="N27" s="18"/>
      <c r="O27" s="18">
        <v>0.111</v>
      </c>
      <c r="P27" s="18">
        <v>0.14019999999999999</v>
      </c>
      <c r="Q27" s="18">
        <v>0.16800000000000001</v>
      </c>
    </row>
    <row r="28" spans="2:17" ht="28.5" customHeight="1" thickBot="1">
      <c r="B28" s="55" t="s">
        <v>11</v>
      </c>
      <c r="C28" s="55"/>
      <c r="D28" s="55"/>
      <c r="E28" s="55"/>
      <c r="F28" s="55"/>
      <c r="G28" s="55"/>
      <c r="H28" s="55"/>
      <c r="I28" s="55"/>
      <c r="J28" s="16" t="s">
        <v>12</v>
      </c>
      <c r="K28" s="17">
        <f>M28</f>
        <v>0.16323475340228599</v>
      </c>
      <c r="M28" s="36">
        <f>((1+K19+K20+K21)*(1+K22)*(1+K23)/(1-K24-K25-K26))-1</f>
        <v>0.16323475340228599</v>
      </c>
    </row>
    <row r="29" spans="2:17" ht="9.9499999999999993" customHeight="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7">
      <c r="B30" s="56" t="s">
        <v>13</v>
      </c>
      <c r="C30" s="56"/>
      <c r="D30" s="56"/>
      <c r="E30" s="56"/>
      <c r="F30" s="56"/>
      <c r="G30" s="56"/>
      <c r="H30" s="56"/>
      <c r="I30" s="56"/>
      <c r="J30" s="56"/>
      <c r="K30" s="56"/>
    </row>
    <row r="31" spans="2:17">
      <c r="B31" s="4"/>
      <c r="C31" s="4"/>
      <c r="D31" s="4"/>
      <c r="E31" s="47" t="s">
        <v>14</v>
      </c>
      <c r="F31" s="49" t="s">
        <v>27</v>
      </c>
      <c r="G31" s="49"/>
      <c r="H31" s="49"/>
      <c r="I31" s="50" t="s">
        <v>15</v>
      </c>
      <c r="J31" s="4"/>
      <c r="K31" s="4"/>
    </row>
    <row r="32" spans="2:17" ht="15.75">
      <c r="B32" s="4"/>
      <c r="C32" s="4"/>
      <c r="D32" s="4"/>
      <c r="E32" s="48"/>
      <c r="F32" s="52" t="s">
        <v>16</v>
      </c>
      <c r="G32" s="52"/>
      <c r="H32" s="52"/>
      <c r="I32" s="51"/>
      <c r="J32" s="4"/>
      <c r="K32" s="4"/>
    </row>
    <row r="33" spans="2:21" ht="9.9499999999999993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Q33" s="30"/>
    </row>
    <row r="34" spans="2:21" ht="45.75" customHeight="1">
      <c r="B34" s="39" t="s">
        <v>51</v>
      </c>
      <c r="C34" s="40"/>
      <c r="D34" s="40"/>
      <c r="E34" s="40"/>
      <c r="F34" s="40"/>
      <c r="G34" s="40"/>
      <c r="H34" s="40"/>
      <c r="I34" s="40"/>
      <c r="J34" s="40"/>
      <c r="K34" s="41"/>
      <c r="R34" s="42"/>
      <c r="S34" s="42"/>
      <c r="T34" s="42"/>
      <c r="U34" s="42"/>
    </row>
    <row r="35" spans="2:21" ht="9.9499999999999993" customHeight="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21" ht="44.25" customHeight="1">
      <c r="B36" s="43" t="s">
        <v>28</v>
      </c>
      <c r="C36" s="43"/>
      <c r="D36" s="43"/>
      <c r="E36" s="43"/>
      <c r="F36" s="43"/>
      <c r="G36" s="43"/>
      <c r="H36" s="43"/>
      <c r="I36" s="43"/>
      <c r="J36" s="43"/>
      <c r="K36" s="43"/>
    </row>
    <row r="37" spans="2:21" ht="10.5" customHeight="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21">
      <c r="B38" s="44" t="str">
        <f>Import.Município</f>
        <v>ESTIVA / MG</v>
      </c>
      <c r="C38" s="44"/>
      <c r="D38" s="44"/>
      <c r="E38" s="44"/>
      <c r="F38" s="1"/>
      <c r="G38" s="1"/>
      <c r="H38" s="45">
        <v>44382</v>
      </c>
      <c r="I38" s="45"/>
      <c r="J38" s="45"/>
      <c r="K38" s="45"/>
    </row>
    <row r="39" spans="2:21">
      <c r="B39" s="46" t="s">
        <v>17</v>
      </c>
      <c r="C39" s="46"/>
      <c r="D39" s="46"/>
      <c r="E39" s="46"/>
      <c r="F39" s="1"/>
      <c r="G39" s="6"/>
      <c r="H39" s="7" t="s">
        <v>18</v>
      </c>
      <c r="I39" s="8"/>
      <c r="J39" s="8"/>
      <c r="K39" s="8"/>
    </row>
    <row r="40" spans="2:21" ht="23.25" customHeight="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21" ht="21.75" customHeight="1">
      <c r="B41" s="37"/>
      <c r="C41" s="37"/>
      <c r="D41" s="37"/>
      <c r="E41" s="37"/>
      <c r="F41" s="9"/>
      <c r="G41" s="1"/>
      <c r="H41" s="1"/>
      <c r="I41" s="1"/>
      <c r="J41" s="1"/>
      <c r="K41" s="1"/>
    </row>
    <row r="42" spans="2:21">
      <c r="B42" s="38" t="s">
        <v>19</v>
      </c>
      <c r="C42" s="38"/>
      <c r="D42" s="38"/>
      <c r="E42" s="38"/>
      <c r="F42" s="10"/>
      <c r="G42" s="1"/>
      <c r="H42" s="38" t="s">
        <v>47</v>
      </c>
      <c r="I42" s="38"/>
      <c r="J42" s="38"/>
      <c r="K42" s="38"/>
    </row>
    <row r="43" spans="2:21">
      <c r="B43" s="11" t="s">
        <v>20</v>
      </c>
      <c r="C43" s="12" t="str">
        <f t="array" ref="C43:C45">Import.RespOrçamento</f>
        <v>JOAQUIM FRANCISCO PEREIRA</v>
      </c>
      <c r="D43" s="13"/>
      <c r="E43" s="13"/>
      <c r="F43" s="14"/>
      <c r="G43" s="1"/>
      <c r="H43" s="11" t="s">
        <v>20</v>
      </c>
      <c r="I43" s="12" t="s">
        <v>48</v>
      </c>
      <c r="J43" s="13"/>
      <c r="K43" s="13"/>
    </row>
    <row r="44" spans="2:21">
      <c r="B44" s="11" t="s">
        <v>21</v>
      </c>
      <c r="C44" s="12" t="str">
        <v>40.914/D</v>
      </c>
      <c r="D44" s="13"/>
      <c r="E44" s="13"/>
      <c r="F44" s="14"/>
      <c r="G44" s="1"/>
      <c r="H44" s="11" t="s">
        <v>21</v>
      </c>
      <c r="I44" s="12" t="s">
        <v>49</v>
      </c>
      <c r="J44" s="13"/>
      <c r="K44" s="13"/>
    </row>
    <row r="45" spans="2:21">
      <c r="B45" s="11"/>
      <c r="C45" s="12">
        <v>0</v>
      </c>
      <c r="D45" s="13"/>
      <c r="E45" s="13"/>
      <c r="F45" s="14"/>
      <c r="G45" s="1"/>
      <c r="H45" s="1"/>
      <c r="I45" s="1"/>
      <c r="J45" s="1"/>
      <c r="K45" s="1"/>
    </row>
    <row r="46" spans="2:21">
      <c r="B46" s="11"/>
      <c r="C46" s="15"/>
      <c r="D46" s="13"/>
      <c r="E46" s="13"/>
      <c r="F46" s="14"/>
      <c r="G46" s="1"/>
      <c r="H46" s="1"/>
      <c r="I46" s="1"/>
      <c r="J46" s="1"/>
      <c r="K46" s="1"/>
    </row>
  </sheetData>
  <mergeCells count="38">
    <mergeCell ref="B12:K12"/>
    <mergeCell ref="A2:K2"/>
    <mergeCell ref="B5:K5"/>
    <mergeCell ref="B9:K9"/>
    <mergeCell ref="B10:K10"/>
    <mergeCell ref="B11:K11"/>
    <mergeCell ref="B14:I14"/>
    <mergeCell ref="J14:K14"/>
    <mergeCell ref="B15:I15"/>
    <mergeCell ref="J15:K15"/>
    <mergeCell ref="B17:F18"/>
    <mergeCell ref="G17:I17"/>
    <mergeCell ref="J17:J18"/>
    <mergeCell ref="K17:K18"/>
    <mergeCell ref="E31:E32"/>
    <mergeCell ref="F31:H31"/>
    <mergeCell ref="I31:I32"/>
    <mergeCell ref="F32:H32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I28"/>
    <mergeCell ref="B30:K30"/>
    <mergeCell ref="B41:E41"/>
    <mergeCell ref="B42:E42"/>
    <mergeCell ref="H42:K42"/>
    <mergeCell ref="B34:K34"/>
    <mergeCell ref="R34:U34"/>
    <mergeCell ref="B36:K36"/>
    <mergeCell ref="B38:E38"/>
    <mergeCell ref="H38:K38"/>
    <mergeCell ref="B39:E39"/>
  </mergeCells>
  <conditionalFormatting sqref="B28:K28">
    <cfRule type="expression" dxfId="2" priority="3" stopIfTrue="1">
      <formula>DESONERACAO="não"</formula>
    </cfRule>
  </conditionalFormatting>
  <conditionalFormatting sqref="K27">
    <cfRule type="expression" dxfId="1" priority="2" stopIfTrue="1">
      <formula>DESONERACAO="não"</formula>
    </cfRule>
  </conditionalFormatting>
  <conditionalFormatting sqref="K27">
    <cfRule type="expression" dxfId="0" priority="1" stopIfTrue="1">
      <formula>DESONERACAO="não"</formula>
    </cfRule>
  </conditionalFormatting>
  <dataValidations count="6">
    <dataValidation operator="greaterThanOrEqual" allowBlank="1" showErrorMessage="1" errorTitle="Erro de valores" error="Digite um valor igual a 0% ou 2%." sqref="K26">
      <formula1>0</formula1>
      <formula2>0</formula2>
    </dataValidation>
    <dataValidation type="decimal" allowBlank="1" showErrorMessage="1" errorTitle="Erro de valores" error="Digite um valor maior do que 0." sqref="K25">
      <formula1>0</formula1>
      <formula2>1</formula2>
    </dataValidation>
    <dataValidation type="decimal" allowBlank="1" showErrorMessage="1" errorTitle="Erro de valores" error="Digite um valor entre 0% e 100%" sqref="K19:K24">
      <formula1>0</formula1>
      <formula2>1</formula2>
    </dataValidation>
    <dataValidation type="list" allowBlank="1" showErrorMessage="1" sqref="B12:K13">
      <formula1>BDI.TipoObra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J14:K14">
      <formula1>0</formula1>
      <formula2>1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J15:K15">
      <formula1>0</formula1>
      <formula2>0</formula2>
    </dataValidation>
  </dataValidations>
  <pageMargins left="0.51181102362204722" right="0.51181102362204722" top="0.39370078740157483" bottom="0.3937007874015748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BDI Serviços</vt:lpstr>
      <vt:lpstr>BDI Material</vt:lpstr>
      <vt:lpstr>'BDI Material'!Area_de_impressao</vt:lpstr>
      <vt:lpstr>'BDI Serviços'!Area_de_impressao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Obras</dc:creator>
  <cp:lastModifiedBy>Obras</cp:lastModifiedBy>
  <cp:lastPrinted>2021-07-08T15:57:15Z</cp:lastPrinted>
  <dcterms:created xsi:type="dcterms:W3CDTF">2021-01-14T15:50:14Z</dcterms:created>
  <dcterms:modified xsi:type="dcterms:W3CDTF">2021-08-02T18:27:06Z</dcterms:modified>
</cp:coreProperties>
</file>