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10" windowWidth="28455" windowHeight="11955"/>
  </bookViews>
  <sheets>
    <sheet name="PLANILHA" sheetId="1" r:id="rId1"/>
    <sheet name="CFF-BM" sheetId="2" r:id="rId2"/>
  </sheets>
  <definedNames>
    <definedName name="_xlnm.Print_Area" localSheetId="0">PLANILHA!$A$1:$J$35</definedName>
    <definedName name="_xlnm.Print_Titles" localSheetId="0">PLANILHA!$1:$9</definedName>
  </definedNames>
  <calcPr calcId="124519"/>
</workbook>
</file>

<file path=xl/calcChain.xml><?xml version="1.0" encoding="utf-8"?>
<calcChain xmlns="http://schemas.openxmlformats.org/spreadsheetml/2006/main">
  <c r="I15" i="1"/>
  <c r="J23" l="1"/>
  <c r="H26"/>
  <c r="I26" s="1"/>
  <c r="H25"/>
  <c r="I25" s="1"/>
  <c r="H23"/>
  <c r="I23" s="1"/>
  <c r="H22"/>
  <c r="H21"/>
  <c r="I21" s="1"/>
  <c r="H19"/>
  <c r="I19" s="1"/>
  <c r="H18"/>
  <c r="I18" s="1"/>
  <c r="H16"/>
  <c r="I16" s="1"/>
  <c r="H15"/>
  <c r="J15" s="1"/>
  <c r="H14"/>
  <c r="I14" s="1"/>
  <c r="H13"/>
  <c r="I13" s="1"/>
  <c r="H11"/>
  <c r="I11" s="1"/>
  <c r="J21"/>
  <c r="J18"/>
  <c r="J22" l="1"/>
  <c r="I22"/>
  <c r="J16"/>
  <c r="J26"/>
  <c r="J25"/>
  <c r="J19"/>
  <c r="J17" s="1"/>
  <c r="J14"/>
  <c r="J13"/>
  <c r="J11"/>
  <c r="J10" s="1"/>
  <c r="J12" l="1"/>
  <c r="J24"/>
  <c r="J20"/>
  <c r="J27" l="1"/>
</calcChain>
</file>

<file path=xl/sharedStrings.xml><?xml version="1.0" encoding="utf-8"?>
<sst xmlns="http://schemas.openxmlformats.org/spreadsheetml/2006/main" count="174" uniqueCount="85">
  <si>
    <t>N° Macrosserviço / Serviço</t>
  </si>
  <si>
    <t>Fonte</t>
  </si>
  <si>
    <t>Código</t>
  </si>
  <si>
    <t>Descrição Macrosserviço / Serviço</t>
  </si>
  <si>
    <t>Qtd. (valor calculado)</t>
  </si>
  <si>
    <t>Und.</t>
  </si>
  <si>
    <t>Custo Unitário</t>
  </si>
  <si>
    <t>BDI</t>
  </si>
  <si>
    <t>Preço Unitário (valor calculado)</t>
  </si>
  <si>
    <t>Preço Total (valor calculado)</t>
  </si>
  <si>
    <t>Macrosserviço</t>
  </si>
  <si>
    <t>1</t>
  </si>
  <si>
    <t/>
  </si>
  <si>
    <t>ADMINISTRAÇÃO LOCAL</t>
  </si>
  <si>
    <t>1.1</t>
  </si>
  <si>
    <t>Composição</t>
  </si>
  <si>
    <t>COMP-001</t>
  </si>
  <si>
    <t>COMPOSIÇÃO ADMINISTRAÇÃO LOCAL</t>
  </si>
  <si>
    <t>UN</t>
  </si>
  <si>
    <t>2</t>
  </si>
  <si>
    <t>CANTEIRO DE OBRAS</t>
  </si>
  <si>
    <t>2.1</t>
  </si>
  <si>
    <t>SINAPI</t>
  </si>
  <si>
    <t>103689</t>
  </si>
  <si>
    <t>FORNECIMENTO E INSTALAÇÃO DE PLACA DE OBRA COM CHAPA GALVANIZADA E ESTRUTURA DE MADEIRA. AF_03/2022_PS</t>
  </si>
  <si>
    <t>M2</t>
  </si>
  <si>
    <t>2.2</t>
  </si>
  <si>
    <t>10775</t>
  </si>
  <si>
    <t>LOCACAO DE CONTAINER 2,30 X 6,00 M, ALT. 2,50 M, COM 1 SANITARIO, PARA ESCRITORIO, COMPLETO, SEM DIVISORIAS INTERNAS (NAO INCLUI MOBILIZACAO/DESMOBILIZACAO)</t>
  </si>
  <si>
    <t>MES</t>
  </si>
  <si>
    <t>2.3</t>
  </si>
  <si>
    <t>105115</t>
  </si>
  <si>
    <t>INSTALAÇÃO E DESINSTALAÇÃO MECANIZADA DE CONTÊINER OU MÓDULO HABITÁVEL DE USOS DIVERSOS. AF_03/2024</t>
  </si>
  <si>
    <t>2.4</t>
  </si>
  <si>
    <t>Outros</t>
  </si>
  <si>
    <t>ED-50137</t>
  </si>
  <si>
    <t>MOBILIZAÇÃO E DESMOBILIZAÇÃO DE CONTAINER, INCLUSIVE CARGA, DESCARGA E TRANSPORTE EM CAMINHÃO CARROCERIA COM GUINDAUTO (MUNCK), EXCLUSIVE LOCAÇÃO DO CONTAINER</t>
  </si>
  <si>
    <t>3</t>
  </si>
  <si>
    <t>DRENAGEM PLUVIAL</t>
  </si>
  <si>
    <t>3.1</t>
  </si>
  <si>
    <t>94287</t>
  </si>
  <si>
    <t>EXECUÇÃO DE SARJETA DE CONCRETO USINADO, MOLDADA  IN LOCO  EM TRECHO RETO, 30 CM BASE X 10 CM ALTURA. AF_01/2024</t>
  </si>
  <si>
    <t>M</t>
  </si>
  <si>
    <t>3.2</t>
  </si>
  <si>
    <t>94288</t>
  </si>
  <si>
    <t>EXECUÇÃO DE SARJETA DE CONCRETO USINADO, MOLDADA  IN LOCO  EM TRECHO CURVO, 30 CM BASE X 10 CM ALTURA. AF_01/2024</t>
  </si>
  <si>
    <t>4</t>
  </si>
  <si>
    <t>CALÇAMENTO INTERTRAVADO</t>
  </si>
  <si>
    <t>4.1</t>
  </si>
  <si>
    <t>92394</t>
  </si>
  <si>
    <t>EXECUÇÃO DE PAVIMENTO EM PISO INTERTRAVADO, COM BLOCO SEXTAVADO DE 25 X 25 CM, ESPESSURA 8 CM. AF_10/2022</t>
  </si>
  <si>
    <t>4.2</t>
  </si>
  <si>
    <t>94273</t>
  </si>
  <si>
    <t>ASSENTAMENTO DE GUIA (MEIO-FIO) EM TRECHO RETO, CONFECCIONADA EM CONCRETO PRÉ-FABRICADO, DIMENSÕES 100X15X13X30 CM (COMPRIMENTO X BASE INFERIOR X BASE SUPERIOR X ALTURA). AF_01/2024</t>
  </si>
  <si>
    <t>4.3</t>
  </si>
  <si>
    <t>94274</t>
  </si>
  <si>
    <t>ASSENTAMENTO DE GUIA (MEIO-FIO) EM TRECHO CURVO, CONFECCIONADA EM CONCRETO PRÉ-FABRICADO, DIMENSÕES 100X15X13X30 CM (COMPRIMENTO X BASE INFERIOR X BASE SUPERIOR X ALTURA). AF_01/2024</t>
  </si>
  <si>
    <t>5</t>
  </si>
  <si>
    <t>SINALIZAÇÃO VIÁRIA</t>
  </si>
  <si>
    <t>5.1</t>
  </si>
  <si>
    <t>34723</t>
  </si>
  <si>
    <t>PLACA DE SINALIZACAO EM CHAPA DE ACO NUM 16 COM PINTURA REFLETIVA</t>
  </si>
  <si>
    <t>5.2</t>
  </si>
  <si>
    <t>103694</t>
  </si>
  <si>
    <t>FORNECIMENTO E INSTALAÇÃO DE SUPORTE DE MADEIRA  PARA PLACAS DE SINALIZAÇÃO, EM SOLO, COM H= DE 2,5 M E SEÇÃO DE 7,5 X 7,5 CM. AF_03/2022</t>
  </si>
  <si>
    <t>Número</t>
  </si>
  <si>
    <t>Parcela</t>
  </si>
  <si>
    <t>Percentual Parcela</t>
  </si>
  <si>
    <t>TOTAL GERAL</t>
  </si>
  <si>
    <t>EDITAL DE CONCORRENCIA Nº. 002/2025</t>
  </si>
  <si>
    <t>PROCESSO ADMINISTRATIVO Nº. 066/2025</t>
  </si>
  <si>
    <t>EMPRESA:</t>
  </si>
  <si>
    <t>CNPJ:</t>
  </si>
  <si>
    <t>ENDEREÇO:</t>
  </si>
  <si>
    <t>BDI ADOTADO (%):</t>
  </si>
  <si>
    <t>TELEF.</t>
  </si>
  <si>
    <t>LOCAL E DATA:</t>
  </si>
  <si>
    <t>ASSINATURAS COM IDENTIFICAÇÃO:</t>
  </si>
  <si>
    <t>RESPONSÁVEL TÉCNICO</t>
  </si>
  <si>
    <t>CREA:</t>
  </si>
  <si>
    <t>NOME:</t>
  </si>
  <si>
    <t>PROPRIETÁRIO DA EMPRESA</t>
  </si>
  <si>
    <t>CPF:</t>
  </si>
  <si>
    <t>VALIDADE  DA PROPOSTA = 60 DIAS</t>
  </si>
  <si>
    <t>Anexo XVI - Planilha de Proposta Orçamentária</t>
  </si>
</sst>
</file>

<file path=xl/styles.xml><?xml version="1.0" encoding="utf-8"?>
<styleSheet xmlns="http://schemas.openxmlformats.org/spreadsheetml/2006/main">
  <numFmts count="2">
    <numFmt numFmtId="164" formatCode="\R\$\ #,##0.00"/>
    <numFmt numFmtId="165" formatCode="#,##0.00%"/>
  </numFmts>
  <fonts count="82">
    <font>
      <sz val="11"/>
      <color indexed="8"/>
      <name val="Calibri"/>
      <family val="2"/>
      <scheme val="minor"/>
    </font>
    <font>
      <b/>
      <sz val="10"/>
      <color indexed="9"/>
      <name val="Arial"/>
    </font>
    <font>
      <b/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b/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b/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b/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b/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b/>
      <sz val="10"/>
      <name val="Arial"/>
    </font>
    <font>
      <b/>
      <sz val="10"/>
      <name val="Arial"/>
    </font>
    <font>
      <b/>
      <sz val="10"/>
      <color indexed="9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b/>
      <sz val="11"/>
      <name val="Arial"/>
      <family val="2"/>
    </font>
    <font>
      <sz val="14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6"/>
      <color indexed="8"/>
      <name val="Calibri"/>
      <family val="2"/>
      <scheme val="minor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bgColor indexed="49"/>
      </patternFill>
    </fill>
    <fill>
      <patternFill patternType="none"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3" borderId="1" xfId="0" applyNumberFormat="1" applyFont="1" applyFill="1" applyBorder="1" applyAlignment="1">
      <alignment horizontal="center" vertical="center" wrapText="1"/>
    </xf>
    <xf numFmtId="0" fontId="9" fillId="3" borderId="1" xfId="0" applyNumberFormat="1" applyFont="1" applyFill="1" applyBorder="1" applyAlignment="1">
      <alignment horizontal="center" vertical="center" wrapText="1"/>
    </xf>
    <xf numFmtId="0" fontId="24" fillId="3" borderId="1" xfId="0" applyNumberFormat="1" applyFont="1" applyFill="1" applyBorder="1" applyAlignment="1">
      <alignment horizontal="center" vertical="center" wrapText="1"/>
    </xf>
    <xf numFmtId="0" fontId="33" fillId="3" borderId="1" xfId="0" applyNumberFormat="1" applyFont="1" applyFill="1" applyBorder="1" applyAlignment="1">
      <alignment horizontal="center" vertical="center" wrapText="1"/>
    </xf>
    <xf numFmtId="0" fontId="46" fillId="3" borderId="1" xfId="0" applyNumberFormat="1" applyFont="1" applyFill="1" applyBorder="1" applyAlignment="1">
      <alignment horizontal="center" vertical="center" wrapText="1"/>
    </xf>
    <xf numFmtId="0" fontId="55" fillId="3" borderId="1" xfId="0" applyNumberFormat="1" applyFont="1" applyFill="1" applyBorder="1" applyAlignment="1">
      <alignment horizontal="center" vertical="center" wrapText="1"/>
    </xf>
    <xf numFmtId="0" fontId="56" fillId="3" borderId="1" xfId="0" applyNumberFormat="1" applyFont="1" applyFill="1" applyBorder="1" applyAlignment="1">
      <alignment horizontal="center" vertical="center" wrapText="1"/>
    </xf>
    <xf numFmtId="0" fontId="57" fillId="2" borderId="0" xfId="0" applyFont="1" applyFill="1" applyAlignment="1">
      <alignment horizontal="center"/>
    </xf>
    <xf numFmtId="0" fontId="58" fillId="0" borderId="0" xfId="0" applyFont="1" applyAlignment="1">
      <alignment horizontal="center" vertical="center" wrapText="1"/>
    </xf>
    <xf numFmtId="165" fontId="59" fillId="0" borderId="0" xfId="0" applyNumberFormat="1" applyFont="1" applyAlignment="1">
      <alignment horizontal="center" vertical="center" wrapText="1"/>
    </xf>
    <xf numFmtId="165" fontId="60" fillId="0" borderId="0" xfId="0" applyNumberFormat="1" applyFont="1" applyAlignment="1">
      <alignment horizontal="center" vertical="center" wrapText="1"/>
    </xf>
    <xf numFmtId="165" fontId="61" fillId="0" borderId="0" xfId="0" applyNumberFormat="1" applyFont="1" applyAlignment="1">
      <alignment horizontal="center" vertical="center" wrapText="1"/>
    </xf>
    <xf numFmtId="0" fontId="62" fillId="0" borderId="0" xfId="0" applyFont="1" applyAlignment="1">
      <alignment horizontal="center" vertical="center" wrapText="1"/>
    </xf>
    <xf numFmtId="165" fontId="63" fillId="0" borderId="0" xfId="0" applyNumberFormat="1" applyFont="1" applyAlignment="1">
      <alignment horizontal="center" vertical="center" wrapText="1"/>
    </xf>
    <xf numFmtId="165" fontId="64" fillId="0" borderId="0" xfId="0" applyNumberFormat="1" applyFont="1" applyAlignment="1">
      <alignment horizontal="center" vertical="center" wrapText="1"/>
    </xf>
    <xf numFmtId="165" fontId="65" fillId="0" borderId="0" xfId="0" applyNumberFormat="1" applyFont="1" applyAlignment="1">
      <alignment horizontal="center" vertical="center" wrapText="1"/>
    </xf>
    <xf numFmtId="0" fontId="66" fillId="0" borderId="0" xfId="0" applyFont="1" applyAlignment="1">
      <alignment horizontal="center" vertical="center" wrapText="1"/>
    </xf>
    <xf numFmtId="165" fontId="67" fillId="0" borderId="0" xfId="0" applyNumberFormat="1" applyFont="1" applyAlignment="1">
      <alignment horizontal="center" vertical="center" wrapText="1"/>
    </xf>
    <xf numFmtId="165" fontId="68" fillId="0" borderId="0" xfId="0" applyNumberFormat="1" applyFont="1" applyAlignment="1">
      <alignment horizontal="center" vertical="center" wrapText="1"/>
    </xf>
    <xf numFmtId="165" fontId="69" fillId="0" borderId="0" xfId="0" applyNumberFormat="1" applyFont="1" applyAlignment="1">
      <alignment horizontal="center" vertical="center" wrapText="1"/>
    </xf>
    <xf numFmtId="0" fontId="70" fillId="0" borderId="0" xfId="0" applyFont="1" applyAlignment="1">
      <alignment horizontal="center" vertical="center" wrapText="1"/>
    </xf>
    <xf numFmtId="165" fontId="71" fillId="0" borderId="0" xfId="0" applyNumberFormat="1" applyFont="1" applyAlignment="1">
      <alignment horizontal="center" vertical="center" wrapText="1"/>
    </xf>
    <xf numFmtId="165" fontId="72" fillId="0" borderId="0" xfId="0" applyNumberFormat="1" applyFont="1" applyAlignment="1">
      <alignment horizontal="center" vertical="center" wrapText="1"/>
    </xf>
    <xf numFmtId="165" fontId="73" fillId="0" borderId="0" xfId="0" applyNumberFormat="1" applyFont="1" applyAlignment="1">
      <alignment horizontal="center" vertical="center" wrapText="1"/>
    </xf>
    <xf numFmtId="0" fontId="74" fillId="0" borderId="0" xfId="0" applyFont="1" applyAlignment="1">
      <alignment horizontal="center" vertical="center" wrapText="1"/>
    </xf>
    <xf numFmtId="165" fontId="75" fillId="0" borderId="0" xfId="0" applyNumberFormat="1" applyFont="1" applyAlignment="1">
      <alignment horizontal="center" vertical="center" wrapText="1"/>
    </xf>
    <xf numFmtId="165" fontId="76" fillId="0" borderId="0" xfId="0" applyNumberFormat="1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2" fillId="3" borderId="2" xfId="0" applyNumberFormat="1" applyFont="1" applyFill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165" fontId="6" fillId="0" borderId="2" xfId="0" applyNumberFormat="1" applyFont="1" applyBorder="1" applyAlignment="1">
      <alignment horizontal="center" vertical="center"/>
    </xf>
    <xf numFmtId="164" fontId="7" fillId="0" borderId="2" xfId="0" applyNumberFormat="1" applyFont="1" applyBorder="1" applyAlignment="1">
      <alignment horizontal="center" vertical="center"/>
    </xf>
    <xf numFmtId="0" fontId="9" fillId="3" borderId="2" xfId="0" applyNumberFormat="1" applyFont="1" applyFill="1" applyBorder="1" applyAlignment="1">
      <alignment horizontal="center" vertical="center" wrapText="1"/>
    </xf>
    <xf numFmtId="164" fontId="9" fillId="3" borderId="2" xfId="0" applyNumberFormat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4" fontId="11" fillId="0" borderId="2" xfId="0" applyNumberFormat="1" applyFont="1" applyBorder="1" applyAlignment="1">
      <alignment horizontal="center" vertical="center"/>
    </xf>
    <xf numFmtId="164" fontId="12" fillId="0" borderId="2" xfId="0" applyNumberFormat="1" applyFont="1" applyBorder="1" applyAlignment="1">
      <alignment horizontal="center" vertical="center"/>
    </xf>
    <xf numFmtId="165" fontId="13" fillId="0" borderId="2" xfId="0" applyNumberFormat="1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4" fontId="15" fillId="0" borderId="2" xfId="0" applyNumberFormat="1" applyFont="1" applyBorder="1" applyAlignment="1">
      <alignment horizontal="center" vertical="center"/>
    </xf>
    <xf numFmtId="164" fontId="16" fillId="0" borderId="2" xfId="0" applyNumberFormat="1" applyFont="1" applyBorder="1" applyAlignment="1">
      <alignment horizontal="center" vertical="center"/>
    </xf>
    <xf numFmtId="165" fontId="17" fillId="0" borderId="2" xfId="0" applyNumberFormat="1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4" fontId="19" fillId="0" borderId="2" xfId="0" applyNumberFormat="1" applyFont="1" applyBorder="1" applyAlignment="1">
      <alignment horizontal="center" vertical="center"/>
    </xf>
    <xf numFmtId="164" fontId="20" fillId="0" borderId="2" xfId="0" applyNumberFormat="1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 wrapText="1"/>
    </xf>
    <xf numFmtId="4" fontId="22" fillId="0" borderId="2" xfId="0" applyNumberFormat="1" applyFont="1" applyBorder="1" applyAlignment="1">
      <alignment horizontal="center" vertical="center"/>
    </xf>
    <xf numFmtId="164" fontId="23" fillId="0" borderId="2" xfId="0" applyNumberFormat="1" applyFont="1" applyBorder="1" applyAlignment="1">
      <alignment horizontal="center" vertical="center"/>
    </xf>
    <xf numFmtId="0" fontId="24" fillId="3" borderId="2" xfId="0" applyNumberFormat="1" applyFont="1" applyFill="1" applyBorder="1" applyAlignment="1">
      <alignment horizontal="center" vertical="center" wrapText="1"/>
    </xf>
    <xf numFmtId="164" fontId="24" fillId="3" borderId="2" xfId="0" applyNumberFormat="1" applyFont="1" applyFill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4" fontId="26" fillId="0" borderId="2" xfId="0" applyNumberFormat="1" applyFont="1" applyBorder="1" applyAlignment="1">
      <alignment horizontal="center" vertical="center"/>
    </xf>
    <xf numFmtId="164" fontId="27" fillId="0" borderId="2" xfId="0" applyNumberFormat="1" applyFont="1" applyBorder="1" applyAlignment="1">
      <alignment horizontal="center" vertical="center"/>
    </xf>
    <xf numFmtId="165" fontId="28" fillId="0" borderId="2" xfId="0" applyNumberFormat="1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 wrapText="1"/>
    </xf>
    <xf numFmtId="4" fontId="30" fillId="0" borderId="2" xfId="0" applyNumberFormat="1" applyFont="1" applyBorder="1" applyAlignment="1">
      <alignment horizontal="center" vertical="center"/>
    </xf>
    <xf numFmtId="164" fontId="31" fillId="0" borderId="2" xfId="0" applyNumberFormat="1" applyFont="1" applyBorder="1" applyAlignment="1">
      <alignment horizontal="center" vertical="center"/>
    </xf>
    <xf numFmtId="165" fontId="32" fillId="0" borderId="2" xfId="0" applyNumberFormat="1" applyFont="1" applyBorder="1" applyAlignment="1">
      <alignment horizontal="center" vertical="center"/>
    </xf>
    <xf numFmtId="0" fontId="33" fillId="3" borderId="2" xfId="0" applyNumberFormat="1" applyFont="1" applyFill="1" applyBorder="1" applyAlignment="1">
      <alignment horizontal="center" vertical="center" wrapText="1"/>
    </xf>
    <xf numFmtId="164" fontId="33" fillId="3" borderId="2" xfId="0" applyNumberFormat="1" applyFont="1" applyFill="1" applyBorder="1" applyAlignment="1">
      <alignment horizontal="center" vertical="center" wrapText="1"/>
    </xf>
    <xf numFmtId="0" fontId="34" fillId="0" borderId="2" xfId="0" applyFont="1" applyBorder="1" applyAlignment="1">
      <alignment horizontal="center" vertical="center" wrapText="1"/>
    </xf>
    <xf numFmtId="4" fontId="35" fillId="0" borderId="2" xfId="0" applyNumberFormat="1" applyFont="1" applyBorder="1" applyAlignment="1">
      <alignment horizontal="center" vertical="center"/>
    </xf>
    <xf numFmtId="164" fontId="36" fillId="0" borderId="2" xfId="0" applyNumberFormat="1" applyFont="1" applyBorder="1" applyAlignment="1">
      <alignment horizontal="center" vertical="center"/>
    </xf>
    <xf numFmtId="165" fontId="37" fillId="0" borderId="2" xfId="0" applyNumberFormat="1" applyFont="1" applyBorder="1" applyAlignment="1">
      <alignment horizontal="center" vertical="center"/>
    </xf>
    <xf numFmtId="0" fontId="38" fillId="0" borderId="2" xfId="0" applyFont="1" applyBorder="1" applyAlignment="1">
      <alignment horizontal="center" vertical="center" wrapText="1"/>
    </xf>
    <xf numFmtId="4" fontId="39" fillId="0" borderId="2" xfId="0" applyNumberFormat="1" applyFont="1" applyBorder="1" applyAlignment="1">
      <alignment horizontal="center" vertical="center"/>
    </xf>
    <xf numFmtId="164" fontId="40" fillId="0" borderId="2" xfId="0" applyNumberFormat="1" applyFont="1" applyBorder="1" applyAlignment="1">
      <alignment horizontal="center" vertical="center"/>
    </xf>
    <xf numFmtId="165" fontId="41" fillId="0" borderId="2" xfId="0" applyNumberFormat="1" applyFont="1" applyBorder="1" applyAlignment="1">
      <alignment horizontal="center" vertical="center"/>
    </xf>
    <xf numFmtId="0" fontId="42" fillId="0" borderId="2" xfId="0" applyFont="1" applyBorder="1" applyAlignment="1">
      <alignment horizontal="center" vertical="center" wrapText="1"/>
    </xf>
    <xf numFmtId="4" fontId="43" fillId="0" borderId="2" xfId="0" applyNumberFormat="1" applyFont="1" applyBorder="1" applyAlignment="1">
      <alignment horizontal="center" vertical="center"/>
    </xf>
    <xf numFmtId="164" fontId="44" fillId="0" borderId="2" xfId="0" applyNumberFormat="1" applyFont="1" applyBorder="1" applyAlignment="1">
      <alignment horizontal="center" vertical="center"/>
    </xf>
    <xf numFmtId="165" fontId="45" fillId="0" borderId="2" xfId="0" applyNumberFormat="1" applyFont="1" applyBorder="1" applyAlignment="1">
      <alignment horizontal="center" vertical="center"/>
    </xf>
    <xf numFmtId="0" fontId="46" fillId="3" borderId="2" xfId="0" applyNumberFormat="1" applyFont="1" applyFill="1" applyBorder="1" applyAlignment="1">
      <alignment horizontal="center" vertical="center" wrapText="1"/>
    </xf>
    <xf numFmtId="164" fontId="46" fillId="3" borderId="2" xfId="0" applyNumberFormat="1" applyFont="1" applyFill="1" applyBorder="1" applyAlignment="1">
      <alignment horizontal="center" vertical="center" wrapText="1"/>
    </xf>
    <xf numFmtId="0" fontId="47" fillId="0" borderId="2" xfId="0" applyFont="1" applyBorder="1" applyAlignment="1">
      <alignment horizontal="center" vertical="center" wrapText="1"/>
    </xf>
    <xf numFmtId="4" fontId="48" fillId="0" borderId="2" xfId="0" applyNumberFormat="1" applyFont="1" applyBorder="1" applyAlignment="1">
      <alignment horizontal="center" vertical="center"/>
    </xf>
    <xf numFmtId="164" fontId="49" fillId="0" borderId="2" xfId="0" applyNumberFormat="1" applyFont="1" applyBorder="1" applyAlignment="1">
      <alignment horizontal="center" vertical="center"/>
    </xf>
    <xf numFmtId="165" fontId="50" fillId="0" borderId="2" xfId="0" applyNumberFormat="1" applyFont="1" applyBorder="1" applyAlignment="1">
      <alignment horizontal="center" vertical="center"/>
    </xf>
    <xf numFmtId="0" fontId="51" fillId="0" borderId="2" xfId="0" applyFont="1" applyBorder="1" applyAlignment="1">
      <alignment horizontal="center" vertical="center" wrapText="1"/>
    </xf>
    <xf numFmtId="4" fontId="52" fillId="0" borderId="2" xfId="0" applyNumberFormat="1" applyFont="1" applyBorder="1" applyAlignment="1">
      <alignment horizontal="center" vertical="center"/>
    </xf>
    <xf numFmtId="164" fontId="53" fillId="0" borderId="2" xfId="0" applyNumberFormat="1" applyFont="1" applyBorder="1" applyAlignment="1">
      <alignment horizontal="center" vertical="center"/>
    </xf>
    <xf numFmtId="165" fontId="54" fillId="0" borderId="2" xfId="0" applyNumberFormat="1" applyFont="1" applyBorder="1" applyAlignment="1">
      <alignment horizontal="center" vertical="center"/>
    </xf>
    <xf numFmtId="0" fontId="77" fillId="4" borderId="2" xfId="0" applyNumberFormat="1" applyFont="1" applyFill="1" applyBorder="1" applyAlignment="1">
      <alignment horizontal="center" vertical="center" wrapText="1"/>
    </xf>
    <xf numFmtId="164" fontId="77" fillId="4" borderId="2" xfId="0" applyNumberFormat="1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Alignment="1">
      <alignment horizontal="center"/>
    </xf>
    <xf numFmtId="0" fontId="78" fillId="0" borderId="0" xfId="0" applyFont="1" applyAlignment="1">
      <alignment horizontal="center" vertical="center"/>
    </xf>
    <xf numFmtId="0" fontId="79" fillId="0" borderId="0" xfId="0" applyFont="1" applyAlignment="1">
      <alignment horizontal="center" vertical="center"/>
    </xf>
    <xf numFmtId="0" fontId="0" fillId="0" borderId="3" xfId="0" applyBorder="1" applyAlignment="1">
      <alignment horizontal="center"/>
    </xf>
    <xf numFmtId="164" fontId="8" fillId="0" borderId="2" xfId="0" applyNumberFormat="1" applyFont="1" applyBorder="1" applyAlignment="1">
      <alignment horizontal="center" vertical="center"/>
    </xf>
    <xf numFmtId="0" fontId="0" fillId="0" borderId="3" xfId="0" applyBorder="1"/>
    <xf numFmtId="0" fontId="0" fillId="0" borderId="5" xfId="0" applyBorder="1"/>
    <xf numFmtId="0" fontId="79" fillId="0" borderId="0" xfId="0" applyFont="1" applyAlignment="1">
      <alignment horizontal="right" vertical="center"/>
    </xf>
    <xf numFmtId="0" fontId="81" fillId="3" borderId="1" xfId="0" applyNumberFormat="1" applyFont="1" applyFill="1" applyBorder="1" applyAlignment="1">
      <alignment horizontal="right" vertical="center" wrapText="1"/>
    </xf>
    <xf numFmtId="10" fontId="79" fillId="5" borderId="2" xfId="0" applyNumberFormat="1" applyFont="1" applyFill="1" applyBorder="1" applyAlignment="1">
      <alignment horizontal="center" vertical="center"/>
    </xf>
    <xf numFmtId="0" fontId="81" fillId="3" borderId="1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79" fillId="0" borderId="4" xfId="0" applyFont="1" applyBorder="1" applyAlignment="1">
      <alignment horizontal="center" vertical="center"/>
    </xf>
    <xf numFmtId="0" fontId="78" fillId="0" borderId="6" xfId="0" applyFont="1" applyFill="1" applyBorder="1" applyAlignment="1">
      <alignment horizontal="right" vertical="center"/>
    </xf>
    <xf numFmtId="0" fontId="78" fillId="0" borderId="7" xfId="0" applyFont="1" applyFill="1" applyBorder="1" applyAlignment="1">
      <alignment horizontal="right" vertical="center"/>
    </xf>
    <xf numFmtId="0" fontId="81" fillId="3" borderId="3" xfId="0" applyNumberFormat="1" applyFont="1" applyFill="1" applyBorder="1" applyAlignment="1">
      <alignment horizontal="left" vertical="center" wrapText="1"/>
    </xf>
    <xf numFmtId="0" fontId="56" fillId="3" borderId="3" xfId="0" applyNumberFormat="1" applyFont="1" applyFill="1" applyBorder="1" applyAlignment="1">
      <alignment horizontal="left" vertical="center" wrapText="1"/>
    </xf>
    <xf numFmtId="0" fontId="79" fillId="0" borderId="0" xfId="0" applyFont="1" applyAlignment="1">
      <alignment horizontal="center" vertical="center"/>
    </xf>
    <xf numFmtId="0" fontId="78" fillId="0" borderId="1" xfId="0" applyFont="1" applyBorder="1" applyAlignment="1">
      <alignment horizontal="center"/>
    </xf>
    <xf numFmtId="0" fontId="80" fillId="0" borderId="0" xfId="0" applyFont="1" applyAlignment="1">
      <alignment horizontal="center"/>
    </xf>
    <xf numFmtId="0" fontId="70" fillId="0" borderId="0" xfId="0" applyFont="1" applyAlignment="1">
      <alignment horizontal="center" vertical="center" wrapText="1"/>
    </xf>
    <xf numFmtId="0" fontId="0" fillId="0" borderId="0" xfId="0"/>
    <xf numFmtId="0" fontId="74" fillId="0" borderId="0" xfId="0" applyFont="1" applyAlignment="1">
      <alignment horizontal="center" vertical="center" wrapText="1"/>
    </xf>
    <xf numFmtId="0" fontId="58" fillId="0" borderId="0" xfId="0" applyFont="1" applyAlignment="1">
      <alignment horizontal="center" vertical="center" wrapText="1"/>
    </xf>
    <xf numFmtId="0" fontId="62" fillId="0" borderId="0" xfId="0" applyFont="1" applyAlignment="1">
      <alignment horizontal="center" vertical="center" wrapText="1"/>
    </xf>
    <xf numFmtId="0" fontId="6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33"/>
  <sheetViews>
    <sheetView tabSelected="1" workbookViewId="0">
      <selection activeCell="D48" sqref="D48"/>
    </sheetView>
  </sheetViews>
  <sheetFormatPr defaultRowHeight="15"/>
  <cols>
    <col min="1" max="1" width="14" customWidth="1"/>
    <col min="2" max="3" width="12" customWidth="1"/>
    <col min="4" max="4" width="72.7109375" customWidth="1"/>
    <col min="5" max="5" width="15.140625" customWidth="1"/>
    <col min="6" max="6" width="10" customWidth="1"/>
    <col min="7" max="7" width="15" customWidth="1"/>
    <col min="8" max="8" width="10.42578125" customWidth="1"/>
    <col min="9" max="9" width="17.7109375" customWidth="1"/>
    <col min="10" max="10" width="16.7109375" customWidth="1"/>
  </cols>
  <sheetData>
    <row r="1" spans="1:12" ht="18.75">
      <c r="A1" s="109" t="s">
        <v>69</v>
      </c>
      <c r="B1" s="109"/>
      <c r="C1" s="109"/>
      <c r="D1" s="109"/>
      <c r="E1" s="109"/>
      <c r="F1" s="109"/>
      <c r="G1" s="109"/>
      <c r="H1" s="109"/>
      <c r="I1" s="109"/>
      <c r="J1" s="109"/>
    </row>
    <row r="2" spans="1:12" ht="18.75">
      <c r="A2" s="109" t="s">
        <v>70</v>
      </c>
      <c r="B2" s="109"/>
      <c r="C2" s="109"/>
      <c r="D2" s="109"/>
      <c r="E2" s="109"/>
      <c r="F2" s="109"/>
      <c r="G2" s="109"/>
      <c r="H2" s="109"/>
      <c r="I2" s="109"/>
      <c r="J2" s="109"/>
    </row>
    <row r="3" spans="1:12" ht="21">
      <c r="A3" s="110" t="s">
        <v>84</v>
      </c>
      <c r="B3" s="110"/>
      <c r="C3" s="110"/>
      <c r="D3" s="110"/>
      <c r="E3" s="110"/>
      <c r="F3" s="110"/>
      <c r="G3" s="110"/>
      <c r="H3" s="110"/>
      <c r="I3" s="110"/>
      <c r="J3" s="110"/>
    </row>
    <row r="4" spans="1:12" s="89" customFormat="1" ht="39.950000000000003" customHeight="1">
      <c r="A4" s="91" t="s">
        <v>71</v>
      </c>
      <c r="B4" s="101"/>
      <c r="C4" s="101"/>
      <c r="D4" s="101"/>
      <c r="E4" s="101"/>
      <c r="F4" s="92" t="s">
        <v>72</v>
      </c>
      <c r="G4" s="93"/>
      <c r="H4" s="93"/>
      <c r="I4" s="93"/>
      <c r="J4" s="93"/>
    </row>
    <row r="5" spans="1:12" s="89" customFormat="1" ht="39.950000000000003" customHeight="1">
      <c r="A5" s="91" t="s">
        <v>73</v>
      </c>
      <c r="B5" s="101"/>
      <c r="C5" s="101"/>
      <c r="D5" s="101"/>
      <c r="E5" s="101"/>
      <c r="F5" s="101"/>
      <c r="G5" s="101"/>
      <c r="H5" s="91" t="s">
        <v>75</v>
      </c>
      <c r="I5" s="102"/>
      <c r="J5" s="102"/>
    </row>
    <row r="6" spans="1:12" s="89" customFormat="1" ht="15.75" customHeight="1">
      <c r="A6" s="90"/>
      <c r="B6" s="90"/>
      <c r="C6" s="90"/>
      <c r="D6" s="90"/>
      <c r="E6" s="90"/>
      <c r="F6" s="90"/>
      <c r="G6" s="90"/>
      <c r="H6" s="90"/>
      <c r="I6" s="90"/>
      <c r="J6" s="90"/>
    </row>
    <row r="7" spans="1:12" s="89" customFormat="1" ht="27.75" customHeight="1">
      <c r="A7" s="90"/>
      <c r="B7" s="90"/>
      <c r="C7" s="90"/>
      <c r="D7" s="90"/>
      <c r="E7" s="90"/>
      <c r="F7" s="90"/>
      <c r="G7" s="104" t="s">
        <v>74</v>
      </c>
      <c r="H7" s="105"/>
      <c r="I7" s="99"/>
      <c r="J7" s="90"/>
    </row>
    <row r="9" spans="1:12" ht="38.25">
      <c r="A9" s="29" t="s">
        <v>0</v>
      </c>
      <c r="B9" s="28" t="s">
        <v>1</v>
      </c>
      <c r="C9" s="28" t="s">
        <v>2</v>
      </c>
      <c r="D9" s="28" t="s">
        <v>3</v>
      </c>
      <c r="E9" s="29" t="s">
        <v>4</v>
      </c>
      <c r="F9" s="28" t="s">
        <v>5</v>
      </c>
      <c r="G9" s="28" t="s">
        <v>6</v>
      </c>
      <c r="H9" s="28" t="s">
        <v>7</v>
      </c>
      <c r="I9" s="29" t="s">
        <v>8</v>
      </c>
      <c r="J9" s="29" t="s">
        <v>9</v>
      </c>
    </row>
    <row r="10" spans="1:12" ht="24.95" customHeight="1">
      <c r="A10" s="30" t="s">
        <v>11</v>
      </c>
      <c r="B10" s="30" t="s">
        <v>12</v>
      </c>
      <c r="C10" s="30" t="s">
        <v>12</v>
      </c>
      <c r="D10" s="30" t="s">
        <v>13</v>
      </c>
      <c r="E10" s="30" t="s">
        <v>12</v>
      </c>
      <c r="F10" s="30" t="s">
        <v>12</v>
      </c>
      <c r="G10" s="30" t="s">
        <v>12</v>
      </c>
      <c r="H10" s="30" t="s">
        <v>12</v>
      </c>
      <c r="I10" s="30" t="s">
        <v>12</v>
      </c>
      <c r="J10" s="31">
        <f>ROUND(J11,2)</f>
        <v>0</v>
      </c>
      <c r="K10" s="1" t="s">
        <v>12</v>
      </c>
      <c r="L10" s="1" t="s">
        <v>12</v>
      </c>
    </row>
    <row r="11" spans="1:12" ht="24.95" customHeight="1">
      <c r="A11" s="32" t="s">
        <v>14</v>
      </c>
      <c r="B11" s="32" t="s">
        <v>15</v>
      </c>
      <c r="C11" s="32" t="s">
        <v>16</v>
      </c>
      <c r="D11" s="32" t="s">
        <v>17</v>
      </c>
      <c r="E11" s="33">
        <v>1</v>
      </c>
      <c r="F11" s="32" t="s">
        <v>18</v>
      </c>
      <c r="G11" s="34"/>
      <c r="H11" s="35">
        <f>I7</f>
        <v>0</v>
      </c>
      <c r="I11" s="36">
        <f>ROUND(G11,2)+(ROUND(G11,2)*H11)</f>
        <v>0</v>
      </c>
      <c r="J11" s="94">
        <f>ROUND(E11,2)*I11</f>
        <v>0</v>
      </c>
    </row>
    <row r="12" spans="1:12" ht="24.95" customHeight="1">
      <c r="A12" s="37" t="s">
        <v>19</v>
      </c>
      <c r="B12" s="37" t="s">
        <v>12</v>
      </c>
      <c r="C12" s="37" t="s">
        <v>12</v>
      </c>
      <c r="D12" s="37" t="s">
        <v>20</v>
      </c>
      <c r="E12" s="37" t="s">
        <v>12</v>
      </c>
      <c r="F12" s="37" t="s">
        <v>12</v>
      </c>
      <c r="G12" s="37"/>
      <c r="H12" s="37" t="s">
        <v>12</v>
      </c>
      <c r="I12" s="36"/>
      <c r="J12" s="38">
        <f>ROUND(J13,2)+ROUND(J14,2)+ROUND(J15,2)+ROUND(J16,2)</f>
        <v>0</v>
      </c>
      <c r="K12" s="2" t="s">
        <v>12</v>
      </c>
      <c r="L12" s="2" t="s">
        <v>12</v>
      </c>
    </row>
    <row r="13" spans="1:12" ht="45" customHeight="1">
      <c r="A13" s="39" t="s">
        <v>21</v>
      </c>
      <c r="B13" s="39" t="s">
        <v>22</v>
      </c>
      <c r="C13" s="39" t="s">
        <v>23</v>
      </c>
      <c r="D13" s="39" t="s">
        <v>24</v>
      </c>
      <c r="E13" s="40">
        <v>6.48</v>
      </c>
      <c r="F13" s="39" t="s">
        <v>25</v>
      </c>
      <c r="G13" s="41"/>
      <c r="H13" s="42">
        <f>I7</f>
        <v>0</v>
      </c>
      <c r="I13" s="36">
        <f t="shared" ref="I13:I26" si="0">ROUND(G13,2)+(ROUND(G13,2)*H13)</f>
        <v>0</v>
      </c>
      <c r="J13" s="94">
        <f>ROUND(E13,2)*I13</f>
        <v>0</v>
      </c>
    </row>
    <row r="14" spans="1:12" ht="45" customHeight="1">
      <c r="A14" s="43" t="s">
        <v>26</v>
      </c>
      <c r="B14" s="43" t="s">
        <v>22</v>
      </c>
      <c r="C14" s="43" t="s">
        <v>27</v>
      </c>
      <c r="D14" s="43" t="s">
        <v>28</v>
      </c>
      <c r="E14" s="44">
        <v>3</v>
      </c>
      <c r="F14" s="43" t="s">
        <v>29</v>
      </c>
      <c r="G14" s="45"/>
      <c r="H14" s="46">
        <f>I7</f>
        <v>0</v>
      </c>
      <c r="I14" s="36">
        <f t="shared" si="0"/>
        <v>0</v>
      </c>
      <c r="J14" s="94">
        <f>ROUND(E14,2)*I14</f>
        <v>0</v>
      </c>
    </row>
    <row r="15" spans="1:12" ht="45" customHeight="1">
      <c r="A15" s="47" t="s">
        <v>30</v>
      </c>
      <c r="B15" s="47" t="s">
        <v>22</v>
      </c>
      <c r="C15" s="47" t="s">
        <v>31</v>
      </c>
      <c r="D15" s="47" t="s">
        <v>32</v>
      </c>
      <c r="E15" s="48">
        <v>1</v>
      </c>
      <c r="F15" s="47" t="s">
        <v>18</v>
      </c>
      <c r="G15" s="49"/>
      <c r="H15" s="46">
        <f>I8</f>
        <v>0</v>
      </c>
      <c r="I15" s="36">
        <f t="shared" si="0"/>
        <v>0</v>
      </c>
      <c r="J15" s="94">
        <f>ROUND(E15,2)*I15</f>
        <v>0</v>
      </c>
    </row>
    <row r="16" spans="1:12" ht="45" customHeight="1">
      <c r="A16" s="50" t="s">
        <v>33</v>
      </c>
      <c r="B16" s="50" t="s">
        <v>34</v>
      </c>
      <c r="C16" s="50" t="s">
        <v>35</v>
      </c>
      <c r="D16" s="50" t="s">
        <v>36</v>
      </c>
      <c r="E16" s="51">
        <v>1</v>
      </c>
      <c r="F16" s="50" t="s">
        <v>18</v>
      </c>
      <c r="G16" s="52"/>
      <c r="H16" s="46">
        <f>I7</f>
        <v>0</v>
      </c>
      <c r="I16" s="36">
        <f t="shared" si="0"/>
        <v>0</v>
      </c>
      <c r="J16" s="94">
        <f>ROUND(E16,2)*I16</f>
        <v>0</v>
      </c>
    </row>
    <row r="17" spans="1:12" ht="24.95" customHeight="1">
      <c r="A17" s="53" t="s">
        <v>37</v>
      </c>
      <c r="B17" s="53" t="s">
        <v>12</v>
      </c>
      <c r="C17" s="53" t="s">
        <v>12</v>
      </c>
      <c r="D17" s="53" t="s">
        <v>38</v>
      </c>
      <c r="E17" s="53" t="s">
        <v>12</v>
      </c>
      <c r="F17" s="53" t="s">
        <v>12</v>
      </c>
      <c r="G17" s="53"/>
      <c r="H17" s="53" t="s">
        <v>12</v>
      </c>
      <c r="I17" s="36"/>
      <c r="J17" s="54">
        <f>ROUND(J18,2)+ROUND(J19,2)</f>
        <v>0</v>
      </c>
      <c r="K17" s="3" t="s">
        <v>12</v>
      </c>
      <c r="L17" s="3" t="s">
        <v>12</v>
      </c>
    </row>
    <row r="18" spans="1:12" ht="45" customHeight="1">
      <c r="A18" s="55" t="s">
        <v>39</v>
      </c>
      <c r="B18" s="55" t="s">
        <v>22</v>
      </c>
      <c r="C18" s="55" t="s">
        <v>40</v>
      </c>
      <c r="D18" s="55" t="s">
        <v>41</v>
      </c>
      <c r="E18" s="56">
        <v>534</v>
      </c>
      <c r="F18" s="55" t="s">
        <v>42</v>
      </c>
      <c r="G18" s="57"/>
      <c r="H18" s="58">
        <f>I7</f>
        <v>0</v>
      </c>
      <c r="I18" s="36">
        <f t="shared" si="0"/>
        <v>0</v>
      </c>
      <c r="J18" s="94">
        <f>ROUND(E18,2)*I18</f>
        <v>0</v>
      </c>
    </row>
    <row r="19" spans="1:12" ht="45" customHeight="1">
      <c r="A19" s="59" t="s">
        <v>43</v>
      </c>
      <c r="B19" s="59" t="s">
        <v>22</v>
      </c>
      <c r="C19" s="59" t="s">
        <v>44</v>
      </c>
      <c r="D19" s="59" t="s">
        <v>45</v>
      </c>
      <c r="E19" s="60">
        <v>534</v>
      </c>
      <c r="F19" s="59" t="s">
        <v>42</v>
      </c>
      <c r="G19" s="61"/>
      <c r="H19" s="62">
        <f>I7</f>
        <v>0</v>
      </c>
      <c r="I19" s="36">
        <f t="shared" si="0"/>
        <v>0</v>
      </c>
      <c r="J19" s="94">
        <f>ROUND(E19,2)*I19</f>
        <v>0</v>
      </c>
    </row>
    <row r="20" spans="1:12" ht="24.95" customHeight="1">
      <c r="A20" s="63" t="s">
        <v>46</v>
      </c>
      <c r="B20" s="63" t="s">
        <v>12</v>
      </c>
      <c r="C20" s="63" t="s">
        <v>12</v>
      </c>
      <c r="D20" s="63" t="s">
        <v>47</v>
      </c>
      <c r="E20" s="63" t="s">
        <v>12</v>
      </c>
      <c r="F20" s="63" t="s">
        <v>12</v>
      </c>
      <c r="G20" s="63"/>
      <c r="H20" s="63" t="s">
        <v>12</v>
      </c>
      <c r="I20" s="36"/>
      <c r="J20" s="64">
        <f>ROUND(J21,2)+ROUND(J22,2)+ROUND(J23,2)</f>
        <v>0</v>
      </c>
      <c r="K20" s="4" t="s">
        <v>12</v>
      </c>
      <c r="L20" s="4" t="s">
        <v>12</v>
      </c>
    </row>
    <row r="21" spans="1:12" ht="45" customHeight="1">
      <c r="A21" s="65" t="s">
        <v>48</v>
      </c>
      <c r="B21" s="65" t="s">
        <v>22</v>
      </c>
      <c r="C21" s="65" t="s">
        <v>49</v>
      </c>
      <c r="D21" s="65" t="s">
        <v>50</v>
      </c>
      <c r="E21" s="66">
        <v>2870.88</v>
      </c>
      <c r="F21" s="65" t="s">
        <v>25</v>
      </c>
      <c r="G21" s="67"/>
      <c r="H21" s="68">
        <f>I7</f>
        <v>0</v>
      </c>
      <c r="I21" s="36">
        <f t="shared" si="0"/>
        <v>0</v>
      </c>
      <c r="J21" s="94">
        <f>ROUND(E21,2)*I21</f>
        <v>0</v>
      </c>
    </row>
    <row r="22" spans="1:12" ht="45" customHeight="1">
      <c r="A22" s="69" t="s">
        <v>51</v>
      </c>
      <c r="B22" s="69" t="s">
        <v>22</v>
      </c>
      <c r="C22" s="69" t="s">
        <v>52</v>
      </c>
      <c r="D22" s="69" t="s">
        <v>53</v>
      </c>
      <c r="E22" s="70">
        <v>615</v>
      </c>
      <c r="F22" s="69" t="s">
        <v>42</v>
      </c>
      <c r="G22" s="71"/>
      <c r="H22" s="72">
        <f>I7</f>
        <v>0</v>
      </c>
      <c r="I22" s="36">
        <f t="shared" si="0"/>
        <v>0</v>
      </c>
      <c r="J22" s="94">
        <f>ROUND(E22,2)*I22</f>
        <v>0</v>
      </c>
    </row>
    <row r="23" spans="1:12" ht="45" customHeight="1">
      <c r="A23" s="73" t="s">
        <v>54</v>
      </c>
      <c r="B23" s="73" t="s">
        <v>22</v>
      </c>
      <c r="C23" s="73" t="s">
        <v>55</v>
      </c>
      <c r="D23" s="73" t="s">
        <v>56</v>
      </c>
      <c r="E23" s="74">
        <v>534</v>
      </c>
      <c r="F23" s="73" t="s">
        <v>42</v>
      </c>
      <c r="G23" s="75"/>
      <c r="H23" s="76">
        <f>I7</f>
        <v>0</v>
      </c>
      <c r="I23" s="36">
        <f t="shared" si="0"/>
        <v>0</v>
      </c>
      <c r="J23" s="94">
        <f>ROUND(E23,2)*I23</f>
        <v>0</v>
      </c>
    </row>
    <row r="24" spans="1:12" ht="24.95" customHeight="1">
      <c r="A24" s="77" t="s">
        <v>57</v>
      </c>
      <c r="B24" s="77" t="s">
        <v>12</v>
      </c>
      <c r="C24" s="77" t="s">
        <v>12</v>
      </c>
      <c r="D24" s="77" t="s">
        <v>58</v>
      </c>
      <c r="E24" s="77" t="s">
        <v>12</v>
      </c>
      <c r="F24" s="77" t="s">
        <v>12</v>
      </c>
      <c r="G24" s="77"/>
      <c r="H24" s="77" t="s">
        <v>12</v>
      </c>
      <c r="I24" s="36"/>
      <c r="J24" s="78">
        <f>ROUND(J25,2)+ROUND(J26,2)</f>
        <v>0</v>
      </c>
      <c r="K24" s="5" t="s">
        <v>12</v>
      </c>
      <c r="L24" s="5" t="s">
        <v>12</v>
      </c>
    </row>
    <row r="25" spans="1:12" ht="45" customHeight="1">
      <c r="A25" s="79" t="s">
        <v>59</v>
      </c>
      <c r="B25" s="79" t="s">
        <v>22</v>
      </c>
      <c r="C25" s="79" t="s">
        <v>60</v>
      </c>
      <c r="D25" s="79" t="s">
        <v>61</v>
      </c>
      <c r="E25" s="80">
        <v>9.1</v>
      </c>
      <c r="F25" s="79" t="s">
        <v>25</v>
      </c>
      <c r="G25" s="81"/>
      <c r="H25" s="82">
        <f>I7</f>
        <v>0</v>
      </c>
      <c r="I25" s="36">
        <f t="shared" si="0"/>
        <v>0</v>
      </c>
      <c r="J25" s="94">
        <f>ROUND(E25,2)*I25</f>
        <v>0</v>
      </c>
    </row>
    <row r="26" spans="1:12" ht="45" customHeight="1">
      <c r="A26" s="83" t="s">
        <v>62</v>
      </c>
      <c r="B26" s="83" t="s">
        <v>22</v>
      </c>
      <c r="C26" s="83" t="s">
        <v>63</v>
      </c>
      <c r="D26" s="83" t="s">
        <v>64</v>
      </c>
      <c r="E26" s="84">
        <v>38</v>
      </c>
      <c r="F26" s="83" t="s">
        <v>18</v>
      </c>
      <c r="G26" s="85"/>
      <c r="H26" s="86">
        <f>I7</f>
        <v>0</v>
      </c>
      <c r="I26" s="36">
        <f t="shared" si="0"/>
        <v>0</v>
      </c>
      <c r="J26" s="94">
        <f>ROUND(E26,2)*I26</f>
        <v>0</v>
      </c>
    </row>
    <row r="27" spans="1:12" ht="30.75" customHeight="1">
      <c r="A27" s="6" t="s">
        <v>12</v>
      </c>
      <c r="B27" s="6" t="s">
        <v>12</v>
      </c>
      <c r="C27" s="6" t="s">
        <v>12</v>
      </c>
      <c r="D27" s="6" t="s">
        <v>12</v>
      </c>
      <c r="E27" s="6" t="s">
        <v>12</v>
      </c>
      <c r="F27" s="6" t="s">
        <v>12</v>
      </c>
      <c r="G27" s="6" t="s">
        <v>12</v>
      </c>
      <c r="H27" s="6" t="s">
        <v>12</v>
      </c>
      <c r="I27" s="87" t="s">
        <v>68</v>
      </c>
      <c r="J27" s="88">
        <f>SUM(J10:J26)/2</f>
        <v>0</v>
      </c>
    </row>
    <row r="28" spans="1:12" ht="35.1" customHeight="1">
      <c r="A28" s="98"/>
      <c r="B28" s="106" t="s">
        <v>76</v>
      </c>
      <c r="C28" s="107"/>
      <c r="D28" s="107"/>
      <c r="E28" s="100" t="s">
        <v>83</v>
      </c>
      <c r="F28" s="100"/>
      <c r="G28" s="100"/>
      <c r="H28" s="7" t="s">
        <v>12</v>
      </c>
      <c r="I28" s="7" t="s">
        <v>12</v>
      </c>
      <c r="J28" s="7" t="s">
        <v>12</v>
      </c>
    </row>
    <row r="30" spans="1:12" ht="39" customHeight="1">
      <c r="A30" s="108" t="s">
        <v>77</v>
      </c>
      <c r="B30" s="108"/>
      <c r="C30" s="108"/>
      <c r="D30" s="95"/>
      <c r="G30" s="101"/>
      <c r="H30" s="101"/>
      <c r="I30" s="101"/>
      <c r="J30" s="101"/>
    </row>
    <row r="31" spans="1:12" ht="20.25" customHeight="1">
      <c r="D31" s="92" t="s">
        <v>78</v>
      </c>
      <c r="G31" s="103" t="s">
        <v>81</v>
      </c>
      <c r="H31" s="103"/>
      <c r="I31" s="103"/>
      <c r="J31" s="103"/>
    </row>
    <row r="32" spans="1:12" ht="35.1" customHeight="1">
      <c r="C32" s="97" t="s">
        <v>80</v>
      </c>
      <c r="D32" s="95"/>
      <c r="F32" s="97" t="s">
        <v>80</v>
      </c>
      <c r="G32" s="101"/>
      <c r="H32" s="101"/>
      <c r="I32" s="101"/>
      <c r="J32" s="101"/>
    </row>
    <row r="33" spans="3:10" ht="35.1" customHeight="1">
      <c r="C33" s="97" t="s">
        <v>79</v>
      </c>
      <c r="D33" s="96"/>
      <c r="F33" s="97" t="s">
        <v>82</v>
      </c>
      <c r="G33" s="102"/>
      <c r="H33" s="102"/>
      <c r="I33" s="102"/>
      <c r="J33" s="102"/>
    </row>
  </sheetData>
  <mergeCells count="14">
    <mergeCell ref="G7:H7"/>
    <mergeCell ref="B28:D28"/>
    <mergeCell ref="A30:C30"/>
    <mergeCell ref="A1:J1"/>
    <mergeCell ref="A2:J2"/>
    <mergeCell ref="A3:J3"/>
    <mergeCell ref="B4:E4"/>
    <mergeCell ref="B5:G5"/>
    <mergeCell ref="I5:J5"/>
    <mergeCell ref="E28:G28"/>
    <mergeCell ref="G30:J30"/>
    <mergeCell ref="G32:J32"/>
    <mergeCell ref="G33:J33"/>
    <mergeCell ref="G31:J31"/>
  </mergeCells>
  <pageMargins left="0.70866141732283472" right="0.70866141732283472" top="0.74803149606299213" bottom="0.74803149606299213" header="0.31496062992125984" footer="0.31496062992125984"/>
  <pageSetup paperSize="9" scale="6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"/>
  <cols>
    <col min="1" max="1" width="15" customWidth="1"/>
    <col min="2" max="2" width="70" customWidth="1"/>
    <col min="3" max="3" width="10" customWidth="1"/>
    <col min="4" max="4" width="20" customWidth="1"/>
  </cols>
  <sheetData>
    <row r="1" spans="1:4">
      <c r="A1" s="8" t="s">
        <v>65</v>
      </c>
      <c r="B1" s="8" t="s">
        <v>10</v>
      </c>
      <c r="C1" s="8" t="s">
        <v>66</v>
      </c>
      <c r="D1" s="8" t="s">
        <v>67</v>
      </c>
    </row>
    <row r="2" spans="1:4" ht="45" customHeight="1">
      <c r="A2" s="114" t="s">
        <v>11</v>
      </c>
      <c r="B2" s="114" t="s">
        <v>13</v>
      </c>
      <c r="C2" s="9" t="s">
        <v>11</v>
      </c>
      <c r="D2" s="10">
        <v>0.28949999999999998</v>
      </c>
    </row>
    <row r="3" spans="1:4" ht="45" customHeight="1">
      <c r="A3" s="112"/>
      <c r="B3" s="112"/>
      <c r="C3" s="9" t="s">
        <v>19</v>
      </c>
      <c r="D3" s="11">
        <v>0.35350000000000004</v>
      </c>
    </row>
    <row r="4" spans="1:4" ht="45" customHeight="1">
      <c r="A4" s="112"/>
      <c r="B4" s="112"/>
      <c r="C4" s="9" t="s">
        <v>37</v>
      </c>
      <c r="D4" s="12">
        <v>0.35700000000000004</v>
      </c>
    </row>
    <row r="5" spans="1:4" ht="45" customHeight="1">
      <c r="A5" s="115" t="s">
        <v>19</v>
      </c>
      <c r="B5" s="115" t="s">
        <v>20</v>
      </c>
      <c r="C5" s="13" t="s">
        <v>11</v>
      </c>
      <c r="D5" s="14">
        <v>0.28949999999999998</v>
      </c>
    </row>
    <row r="6" spans="1:4" ht="45" customHeight="1">
      <c r="A6" s="112"/>
      <c r="B6" s="112"/>
      <c r="C6" s="13" t="s">
        <v>19</v>
      </c>
      <c r="D6" s="15">
        <v>0.35350000000000004</v>
      </c>
    </row>
    <row r="7" spans="1:4" ht="45" customHeight="1">
      <c r="A7" s="112"/>
      <c r="B7" s="112"/>
      <c r="C7" s="13" t="s">
        <v>37</v>
      </c>
      <c r="D7" s="16">
        <v>0.35700000000000004</v>
      </c>
    </row>
    <row r="8" spans="1:4" ht="45" customHeight="1">
      <c r="A8" s="116" t="s">
        <v>37</v>
      </c>
      <c r="B8" s="116" t="s">
        <v>38</v>
      </c>
      <c r="C8" s="17" t="s">
        <v>11</v>
      </c>
      <c r="D8" s="18">
        <v>0.3</v>
      </c>
    </row>
    <row r="9" spans="1:4" ht="45" customHeight="1">
      <c r="A9" s="112"/>
      <c r="B9" s="112"/>
      <c r="C9" s="17" t="s">
        <v>19</v>
      </c>
      <c r="D9" s="19">
        <v>0.35</v>
      </c>
    </row>
    <row r="10" spans="1:4" ht="45" customHeight="1">
      <c r="A10" s="112"/>
      <c r="B10" s="112"/>
      <c r="C10" s="17" t="s">
        <v>37</v>
      </c>
      <c r="D10" s="20">
        <v>0.35</v>
      </c>
    </row>
    <row r="11" spans="1:4" ht="45" customHeight="1">
      <c r="A11" s="111" t="s">
        <v>46</v>
      </c>
      <c r="B11" s="111" t="s">
        <v>47</v>
      </c>
      <c r="C11" s="21" t="s">
        <v>11</v>
      </c>
      <c r="D11" s="22">
        <v>0.3</v>
      </c>
    </row>
    <row r="12" spans="1:4" ht="45" customHeight="1">
      <c r="A12" s="112"/>
      <c r="B12" s="112"/>
      <c r="C12" s="21" t="s">
        <v>19</v>
      </c>
      <c r="D12" s="23">
        <v>0.35</v>
      </c>
    </row>
    <row r="13" spans="1:4" ht="45" customHeight="1">
      <c r="A13" s="112"/>
      <c r="B13" s="112"/>
      <c r="C13" s="21" t="s">
        <v>37</v>
      </c>
      <c r="D13" s="24">
        <v>0.35</v>
      </c>
    </row>
    <row r="14" spans="1:4" ht="45" customHeight="1">
      <c r="A14" s="113" t="s">
        <v>57</v>
      </c>
      <c r="B14" s="113" t="s">
        <v>58</v>
      </c>
      <c r="C14" s="25" t="s">
        <v>19</v>
      </c>
      <c r="D14" s="26">
        <v>0.45</v>
      </c>
    </row>
    <row r="15" spans="1:4" ht="45" customHeight="1">
      <c r="A15" s="112"/>
      <c r="B15" s="112"/>
      <c r="C15" s="25" t="s">
        <v>37</v>
      </c>
      <c r="D15" s="27">
        <v>0.55000000000000004</v>
      </c>
    </row>
  </sheetData>
  <mergeCells count="10">
    <mergeCell ref="A11:A13"/>
    <mergeCell ref="B11:B13"/>
    <mergeCell ref="A14:A15"/>
    <mergeCell ref="B14:B15"/>
    <mergeCell ref="A2:A4"/>
    <mergeCell ref="B2:B4"/>
    <mergeCell ref="A5:A7"/>
    <mergeCell ref="B5:B7"/>
    <mergeCell ref="A8:A10"/>
    <mergeCell ref="B8:B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PLANILHA</vt:lpstr>
      <vt:lpstr>CFF-BM</vt:lpstr>
      <vt:lpstr>PLANILHA!Area_de_impressao</vt:lpstr>
      <vt:lpstr>PLANILHA!Titulos_de_impressao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2025-09-30T17:27:53Z</cp:lastPrinted>
  <dcterms:created xsi:type="dcterms:W3CDTF">2025-08-27T15:33:57Z</dcterms:created>
  <dcterms:modified xsi:type="dcterms:W3CDTF">2025-09-30T17:56:15Z</dcterms:modified>
</cp:coreProperties>
</file>